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</sheets>
  <definedNames>
    <definedName name="_xlnm._FilterDatabase" localSheetId="0" hidden="1">Sheet1!$A$3:$F$94</definedName>
  </definedNames>
  <calcPr calcId="125725"/>
</workbook>
</file>

<file path=xl/calcChain.xml><?xml version="1.0" encoding="utf-8"?>
<calcChain xmlns="http://schemas.openxmlformats.org/spreadsheetml/2006/main">
  <c r="E22" i="1"/>
  <c r="F91"/>
  <c r="F89"/>
  <c r="F27"/>
  <c r="F63"/>
  <c r="F35" l="1"/>
  <c r="F30"/>
  <c r="E26"/>
  <c r="E86"/>
  <c r="E52"/>
  <c r="F4" l="1"/>
  <c r="F7" l="1"/>
  <c r="F93"/>
  <c r="F57" l="1"/>
  <c r="F43"/>
  <c r="F92"/>
  <c r="F62"/>
  <c r="F52"/>
  <c r="F86"/>
  <c r="E94" l="1"/>
  <c r="F15"/>
  <c r="F55" l="1"/>
  <c r="F13" l="1"/>
  <c r="F94" s="1"/>
</calcChain>
</file>

<file path=xl/sharedStrings.xml><?xml version="1.0" encoding="utf-8"?>
<sst xmlns="http://schemas.openxmlformats.org/spreadsheetml/2006/main" count="185" uniqueCount="123">
  <si>
    <t>单位：北京新阳光慈善基金会</t>
    <phoneticPr fontId="1" type="noConversion"/>
  </si>
  <si>
    <t>单位：元</t>
    <phoneticPr fontId="1" type="noConversion"/>
  </si>
  <si>
    <t>项目</t>
    <phoneticPr fontId="1" type="noConversion"/>
  </si>
  <si>
    <t>平台</t>
    <phoneticPr fontId="1" type="noConversion"/>
  </si>
  <si>
    <t>捐赠人</t>
    <phoneticPr fontId="1" type="noConversion"/>
  </si>
  <si>
    <t>金额</t>
    <phoneticPr fontId="1" type="noConversion"/>
  </si>
  <si>
    <t>小计</t>
    <phoneticPr fontId="1" type="noConversion"/>
  </si>
  <si>
    <t>焕蓝基金</t>
    <phoneticPr fontId="1" type="noConversion"/>
  </si>
  <si>
    <t xml:space="preserve">焕蓝梦想公益基金  </t>
    <phoneticPr fontId="1" type="noConversion"/>
  </si>
  <si>
    <t>V爱</t>
    <phoneticPr fontId="1" type="noConversion"/>
  </si>
  <si>
    <t>腾讯公益</t>
    <phoneticPr fontId="1" type="noConversion"/>
  </si>
  <si>
    <t>病房学校</t>
  </si>
  <si>
    <t xml:space="preserve">生命的礼物	</t>
  </si>
  <si>
    <t>淘宝公益</t>
    <phoneticPr fontId="1" type="noConversion"/>
  </si>
  <si>
    <t>源基金</t>
    <phoneticPr fontId="1" type="noConversion"/>
  </si>
  <si>
    <t xml:space="preserve">爱心捐赠-大病儿童的生命的礼物	</t>
  </si>
  <si>
    <t>蚂蚁金服</t>
    <phoneticPr fontId="1" type="noConversion"/>
  </si>
  <si>
    <t>大病儿童的生命的礼物</t>
  </si>
  <si>
    <t>国善行天使守护计划</t>
  </si>
  <si>
    <t>银行</t>
    <phoneticPr fontId="1" type="noConversion"/>
  </si>
  <si>
    <t>美团</t>
    <phoneticPr fontId="1" type="noConversion"/>
  </si>
  <si>
    <t>分类项目</t>
    <phoneticPr fontId="1" type="noConversion"/>
  </si>
  <si>
    <t>微博</t>
    <phoneticPr fontId="1" type="noConversion"/>
  </si>
  <si>
    <t>病房学校</t>
    <phoneticPr fontId="1" type="noConversion"/>
  </si>
  <si>
    <t>公益宝贝</t>
    <phoneticPr fontId="1" type="noConversion"/>
  </si>
  <si>
    <t>个案</t>
    <phoneticPr fontId="1" type="noConversion"/>
  </si>
  <si>
    <t>蚂蚁金服</t>
    <phoneticPr fontId="1" type="noConversion"/>
  </si>
  <si>
    <t>腾讯公益</t>
    <phoneticPr fontId="1" type="noConversion"/>
  </si>
  <si>
    <t>营养餐</t>
    <phoneticPr fontId="1" type="noConversion"/>
  </si>
  <si>
    <t>凉山</t>
    <phoneticPr fontId="1" type="noConversion"/>
  </si>
  <si>
    <t>联爱工程</t>
    <phoneticPr fontId="1" type="noConversion"/>
  </si>
  <si>
    <t>淘宝公益</t>
    <phoneticPr fontId="1" type="noConversion"/>
  </si>
  <si>
    <t xml:space="preserve">生命的礼物  </t>
    <phoneticPr fontId="1" type="noConversion"/>
  </si>
  <si>
    <t>生命的礼物</t>
    <phoneticPr fontId="1" type="noConversion"/>
  </si>
  <si>
    <t>微博</t>
    <phoneticPr fontId="1" type="noConversion"/>
  </si>
  <si>
    <t>舒缓</t>
    <phoneticPr fontId="1" type="noConversion"/>
  </si>
  <si>
    <t>灵析</t>
    <phoneticPr fontId="1" type="noConversion"/>
  </si>
  <si>
    <t>竹林计划</t>
    <phoneticPr fontId="1" type="noConversion"/>
  </si>
  <si>
    <t>闪光侠</t>
    <phoneticPr fontId="1" type="noConversion"/>
  </si>
  <si>
    <t>非限定</t>
    <phoneticPr fontId="1" type="noConversion"/>
  </si>
  <si>
    <t>合计</t>
    <phoneticPr fontId="1" type="noConversion"/>
  </si>
  <si>
    <t>香柏树</t>
    <phoneticPr fontId="1" type="noConversion"/>
  </si>
  <si>
    <t>慈善募捐｜舒缓治疗关爱肿瘤儿童｜新华公益</t>
  </si>
  <si>
    <t>心目影院-盲人看电影</t>
  </si>
  <si>
    <t>美团</t>
    <phoneticPr fontId="1" type="noConversion"/>
  </si>
  <si>
    <t>童样的世界</t>
    <phoneticPr fontId="1" type="noConversion"/>
  </si>
  <si>
    <t>`美团订单-帮视障人士看电影</t>
  </si>
  <si>
    <t>`让跨性别者不再抑郁</t>
  </si>
  <si>
    <t>微博</t>
    <phoneticPr fontId="1" type="noConversion"/>
  </si>
  <si>
    <t>北京新阳光慈善基金会</t>
    <phoneticPr fontId="1" type="noConversion"/>
  </si>
  <si>
    <t>`癌症儿童营养康复路</t>
    <phoneticPr fontId="1" type="noConversion"/>
  </si>
  <si>
    <t>`盲童阅读援助计划</t>
  </si>
  <si>
    <t>美团</t>
  </si>
  <si>
    <t>腾讯</t>
  </si>
  <si>
    <t>滨海国金</t>
  </si>
  <si>
    <t>慈善募捐｜新阳光之友计划（月捐）</t>
    <phoneticPr fontId="1" type="noConversion"/>
  </si>
  <si>
    <t>骨髓库</t>
    <phoneticPr fontId="1" type="noConversion"/>
  </si>
  <si>
    <t>淘宝公益</t>
    <phoneticPr fontId="1" type="noConversion"/>
  </si>
  <si>
    <t>香柏树</t>
    <phoneticPr fontId="1" type="noConversion"/>
  </si>
  <si>
    <t xml:space="preserve">香柏树大病儿童营养支持	</t>
  </si>
  <si>
    <t>银行</t>
    <phoneticPr fontId="1" type="noConversion"/>
  </si>
  <si>
    <t>其他（物资）</t>
    <phoneticPr fontId="1" type="noConversion"/>
  </si>
  <si>
    <t>银行</t>
    <phoneticPr fontId="1" type="noConversion"/>
  </si>
  <si>
    <t>二维码</t>
    <phoneticPr fontId="1" type="noConversion"/>
  </si>
  <si>
    <t>二维码</t>
    <phoneticPr fontId="1" type="noConversion"/>
  </si>
  <si>
    <t xml:space="preserve">爱心捐赠-为重疾宝贝点亮希望	</t>
  </si>
  <si>
    <t>二维码</t>
    <phoneticPr fontId="1" type="noConversion"/>
  </si>
  <si>
    <t>7岁女孩患上白血病，依然怀揣拉丁舞梦</t>
  </si>
  <si>
    <t xml:space="preserve">爱心捐赠-帮海南女孩重回校园	</t>
  </si>
  <si>
    <t xml:space="preserve">爱心捐赠-二次移植勇闯排异关	</t>
  </si>
  <si>
    <t xml:space="preserve">爱心捐赠-急淋男孩艰难求生	</t>
  </si>
  <si>
    <t xml:space="preserve">爱心捐赠-抗白母亲，为爱坚强	</t>
  </si>
  <si>
    <t xml:space="preserve">爱心捐赠-乐观美娴打败噬血魔	</t>
  </si>
  <si>
    <t xml:space="preserve">爱心捐赠-神母瘤女童的移植路	</t>
  </si>
  <si>
    <t xml:space="preserve">爱心捐赠-我是小白，病魔走开	</t>
  </si>
  <si>
    <t xml:space="preserve">爱心捐赠-重病母亲，为爱坚守	</t>
  </si>
  <si>
    <t xml:space="preserve">爱心捐赠-助白血少年坚抗病魔	</t>
  </si>
  <si>
    <t xml:space="preserve">爱心捐赠-助力琴琴抗战白血病	</t>
  </si>
  <si>
    <t>`白血复发儿的漫漫治疗路</t>
  </si>
  <si>
    <t>`不被淋巴瘤打倒的残疾青年</t>
  </si>
  <si>
    <t>`妈妈盼大爱救血癌女</t>
  </si>
  <si>
    <t>`漫漫十年求生路</t>
  </si>
  <si>
    <t>`再次重生女孩需救助</t>
  </si>
  <si>
    <t xml:space="preserve">爱心捐赠-生命的接力	</t>
  </si>
  <si>
    <t>银行</t>
    <phoneticPr fontId="1" type="noConversion"/>
  </si>
  <si>
    <t>JU SUJIN</t>
  </si>
  <si>
    <t>淋巴瘤</t>
    <phoneticPr fontId="1" type="noConversion"/>
  </si>
  <si>
    <t>2019年12月收入明细表</t>
    <phoneticPr fontId="1" type="noConversion"/>
  </si>
  <si>
    <t xml:space="preserve">儿童舒缓治疗基金 </t>
    <phoneticPr fontId="1" type="noConversion"/>
  </si>
  <si>
    <t>`现在，成为骄傲合伙人</t>
  </si>
  <si>
    <t>让跨性别者不再抑郁</t>
  </si>
  <si>
    <t>盲童阅读援助计划</t>
  </si>
  <si>
    <t>微博</t>
    <phoneticPr fontId="1" type="noConversion"/>
  </si>
  <si>
    <t>蚂蚁金服</t>
    <phoneticPr fontId="1" type="noConversion"/>
  </si>
  <si>
    <t>灵犀</t>
  </si>
  <si>
    <t>腾讯</t>
    <phoneticPr fontId="7" type="noConversion"/>
  </si>
  <si>
    <t xml:space="preserve">爱心捐赠-白血病男孩想去上学	</t>
  </si>
  <si>
    <t xml:space="preserve">爱心捐赠-年过半百老师战血魔	</t>
  </si>
  <si>
    <t xml:space="preserve">爱心捐赠-圆血癌男孩的足球梦	</t>
  </si>
  <si>
    <t>`坚强母亲助儿战病魔</t>
  </si>
  <si>
    <t>漫漫十年求生路</t>
  </si>
  <si>
    <t>坚强母亲助儿战病魔</t>
  </si>
  <si>
    <t>轻松筹</t>
    <phoneticPr fontId="1" type="noConversion"/>
  </si>
  <si>
    <t>雄安联爱</t>
    <phoneticPr fontId="1" type="noConversion"/>
  </si>
  <si>
    <t>李雪</t>
    <phoneticPr fontId="1" type="noConversion"/>
  </si>
  <si>
    <t>好莱客</t>
    <phoneticPr fontId="1" type="noConversion"/>
  </si>
  <si>
    <t>广东省华芯公益基金会</t>
  </si>
  <si>
    <t>信美人寿相互保险社</t>
  </si>
  <si>
    <t>银行</t>
    <phoneticPr fontId="1" type="noConversion"/>
  </si>
  <si>
    <t>北京慧众慈善基金会</t>
    <phoneticPr fontId="1" type="noConversion"/>
  </si>
  <si>
    <t>利保益基金会</t>
  </si>
  <si>
    <t>北京金风公益基金会</t>
  </si>
  <si>
    <t>北京瑞风广告传媒有限公司</t>
  </si>
  <si>
    <t>上海罗氏制药有限公司</t>
  </si>
  <si>
    <t>协和乳癌关怀在行动</t>
  </si>
  <si>
    <t>罗氏</t>
    <phoneticPr fontId="1" type="noConversion"/>
  </si>
  <si>
    <t>银行</t>
    <phoneticPr fontId="1" type="noConversion"/>
  </si>
  <si>
    <t>调曾卫平收入至联爱工程</t>
    <phoneticPr fontId="1" type="noConversion"/>
  </si>
  <si>
    <t>调曾卫平收入个案至联爱工程</t>
    <phoneticPr fontId="1" type="noConversion"/>
  </si>
  <si>
    <t>境外检测费差额</t>
    <phoneticPr fontId="1" type="noConversion"/>
  </si>
  <si>
    <t>云南脑瘤</t>
    <phoneticPr fontId="1" type="noConversion"/>
  </si>
  <si>
    <t>北京关爱中心</t>
    <phoneticPr fontId="1" type="noConversion"/>
  </si>
  <si>
    <t>金中天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</si>
</sst>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3" fontId="0" fillId="0" borderId="0" xfId="1" applyFont="1" applyFill="1" applyAlignment="1">
      <alignment horizontal="right" vertical="center"/>
    </xf>
    <xf numFmtId="43" fontId="0" fillId="0" borderId="0" xfId="1" applyFont="1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3" fontId="0" fillId="0" borderId="0" xfId="0" applyNumberFormat="1" applyFill="1">
      <alignment vertical="center"/>
    </xf>
    <xf numFmtId="43" fontId="6" fillId="0" borderId="2" xfId="1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43" fontId="0" fillId="0" borderId="2" xfId="1" applyFont="1" applyFill="1" applyBorder="1">
      <alignment vertical="center"/>
    </xf>
    <xf numFmtId="0" fontId="0" fillId="0" borderId="2" xfId="0" applyFill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43" fontId="6" fillId="0" borderId="2" xfId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43" fontId="5" fillId="0" borderId="2" xfId="1" applyFont="1" applyFill="1" applyBorder="1">
      <alignment vertical="center"/>
    </xf>
    <xf numFmtId="43" fontId="0" fillId="0" borderId="2" xfId="1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" xfId="0" applyFill="1" applyBorder="1" applyAlignment="1"/>
    <xf numFmtId="0" fontId="0" fillId="0" borderId="2" xfId="0" applyNumberFormat="1" applyFill="1" applyBorder="1" applyAlignment="1"/>
    <xf numFmtId="43" fontId="6" fillId="0" borderId="4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43" fontId="6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3" fontId="5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>
      <selection activeCell="L10" sqref="L10"/>
    </sheetView>
  </sheetViews>
  <sheetFormatPr defaultRowHeight="14.4"/>
  <cols>
    <col min="1" max="1" width="14.88671875" style="10" customWidth="1"/>
    <col min="2" max="2" width="28" style="26" customWidth="1"/>
    <col min="3" max="3" width="14" style="6" customWidth="1"/>
    <col min="4" max="4" width="20.6640625" style="26" customWidth="1"/>
    <col min="5" max="5" width="16.109375" style="4" customWidth="1"/>
    <col min="6" max="6" width="15.5546875" style="6" customWidth="1"/>
    <col min="7" max="16384" width="8.88671875" style="6"/>
  </cols>
  <sheetData>
    <row r="1" spans="1:6" ht="17.399999999999999">
      <c r="A1" s="65" t="s">
        <v>87</v>
      </c>
      <c r="B1" s="65"/>
      <c r="C1" s="65"/>
      <c r="D1" s="65"/>
      <c r="E1" s="65"/>
      <c r="F1" s="65"/>
    </row>
    <row r="2" spans="1:6">
      <c r="A2" s="7" t="s">
        <v>0</v>
      </c>
      <c r="B2" s="23"/>
      <c r="C2" s="1"/>
      <c r="D2" s="2"/>
      <c r="E2" s="3"/>
      <c r="F2" s="5" t="s">
        <v>1</v>
      </c>
    </row>
    <row r="3" spans="1:6" s="9" customFormat="1" ht="22.2" customHeight="1">
      <c r="A3" s="11" t="s">
        <v>2</v>
      </c>
      <c r="B3" s="12" t="s">
        <v>21</v>
      </c>
      <c r="C3" s="8" t="s">
        <v>3</v>
      </c>
      <c r="D3" s="40" t="s">
        <v>4</v>
      </c>
      <c r="E3" s="36" t="s">
        <v>5</v>
      </c>
      <c r="F3" s="36" t="s">
        <v>6</v>
      </c>
    </row>
    <row r="4" spans="1:6" ht="24.6" customHeight="1">
      <c r="A4" s="66" t="s">
        <v>14</v>
      </c>
      <c r="B4" s="66" t="s">
        <v>14</v>
      </c>
      <c r="C4" s="13" t="s">
        <v>63</v>
      </c>
      <c r="D4" s="12"/>
      <c r="E4" s="30">
        <v>42421.760000000002</v>
      </c>
      <c r="F4" s="67">
        <f>SUM(E4:E6)</f>
        <v>53818.460000000006</v>
      </c>
    </row>
    <row r="5" spans="1:6" ht="24.6" customHeight="1">
      <c r="A5" s="66"/>
      <c r="B5" s="66"/>
      <c r="C5" s="16" t="s">
        <v>10</v>
      </c>
      <c r="D5" s="12"/>
      <c r="E5" s="30">
        <v>6261.34</v>
      </c>
      <c r="F5" s="67"/>
    </row>
    <row r="6" spans="1:6" ht="24.6" customHeight="1">
      <c r="A6" s="66"/>
      <c r="B6" s="66"/>
      <c r="C6" s="13" t="s">
        <v>84</v>
      </c>
      <c r="D6" s="12"/>
      <c r="E6" s="30">
        <v>5135.3599999999997</v>
      </c>
      <c r="F6" s="67"/>
    </row>
    <row r="7" spans="1:6" ht="24.6" customHeight="1">
      <c r="A7" s="66" t="s">
        <v>9</v>
      </c>
      <c r="B7" s="66" t="s">
        <v>9</v>
      </c>
      <c r="C7" s="13" t="s">
        <v>63</v>
      </c>
      <c r="D7" s="12"/>
      <c r="E7" s="30">
        <v>10975.15</v>
      </c>
      <c r="F7" s="60">
        <f>SUM(E7:E12)</f>
        <v>134228.71000000014</v>
      </c>
    </row>
    <row r="8" spans="1:6" ht="24.6" customHeight="1">
      <c r="A8" s="66"/>
      <c r="B8" s="66"/>
      <c r="C8" s="13" t="s">
        <v>16</v>
      </c>
      <c r="D8" s="12"/>
      <c r="E8" s="18">
        <v>18135.290000000128</v>
      </c>
      <c r="F8" s="60"/>
    </row>
    <row r="9" spans="1:6" ht="24.6" customHeight="1">
      <c r="A9" s="66"/>
      <c r="B9" s="66"/>
      <c r="C9" s="16" t="s">
        <v>10</v>
      </c>
      <c r="D9" s="12"/>
      <c r="E9" s="18">
        <v>10716.47</v>
      </c>
      <c r="F9" s="60"/>
    </row>
    <row r="10" spans="1:6" ht="24.6" customHeight="1">
      <c r="A10" s="66"/>
      <c r="B10" s="66"/>
      <c r="C10" s="13" t="s">
        <v>22</v>
      </c>
      <c r="D10" s="42"/>
      <c r="E10" s="18">
        <v>7646.7400000000089</v>
      </c>
      <c r="F10" s="60"/>
    </row>
    <row r="11" spans="1:6" ht="24.6" customHeight="1">
      <c r="A11" s="66"/>
      <c r="B11" s="66"/>
      <c r="C11" s="13" t="s">
        <v>19</v>
      </c>
      <c r="D11" s="12" t="s">
        <v>104</v>
      </c>
      <c r="E11" s="18">
        <v>85000</v>
      </c>
      <c r="F11" s="60"/>
    </row>
    <row r="12" spans="1:6" ht="24.6" customHeight="1">
      <c r="A12" s="66"/>
      <c r="B12" s="66"/>
      <c r="C12" s="13" t="s">
        <v>19</v>
      </c>
      <c r="D12" s="12"/>
      <c r="E12" s="39">
        <v>1755.06</v>
      </c>
      <c r="F12" s="60"/>
    </row>
    <row r="13" spans="1:6" ht="24.6" customHeight="1">
      <c r="A13" s="66" t="s">
        <v>7</v>
      </c>
      <c r="B13" s="66" t="s">
        <v>8</v>
      </c>
      <c r="C13" s="13" t="s">
        <v>63</v>
      </c>
      <c r="D13" s="12"/>
      <c r="E13" s="30">
        <v>5575.42</v>
      </c>
      <c r="F13" s="60">
        <f>SUM(E13:E14)</f>
        <v>5761.4400000000005</v>
      </c>
    </row>
    <row r="14" spans="1:6" ht="24.6" customHeight="1">
      <c r="A14" s="66"/>
      <c r="B14" s="66"/>
      <c r="C14" s="16" t="s">
        <v>19</v>
      </c>
      <c r="D14" s="43"/>
      <c r="E14" s="18">
        <v>186.02</v>
      </c>
      <c r="F14" s="60"/>
    </row>
    <row r="15" spans="1:6" ht="24.6" customHeight="1">
      <c r="A15" s="64" t="s">
        <v>23</v>
      </c>
      <c r="B15" s="64" t="s">
        <v>11</v>
      </c>
      <c r="C15" s="16" t="s">
        <v>10</v>
      </c>
      <c r="D15" s="12"/>
      <c r="E15" s="18">
        <v>131879.81</v>
      </c>
      <c r="F15" s="63">
        <f>SUM(E15:E26)</f>
        <v>624358.6399999999</v>
      </c>
    </row>
    <row r="16" spans="1:6" ht="24.6" customHeight="1">
      <c r="A16" s="64"/>
      <c r="B16" s="64"/>
      <c r="C16" s="16" t="s">
        <v>10</v>
      </c>
      <c r="D16" s="12"/>
      <c r="E16" s="18">
        <v>-5585.45</v>
      </c>
      <c r="F16" s="63"/>
    </row>
    <row r="17" spans="1:6" ht="24.6" customHeight="1">
      <c r="A17" s="64"/>
      <c r="B17" s="64"/>
      <c r="C17" s="16" t="s">
        <v>122</v>
      </c>
      <c r="D17" s="12"/>
      <c r="E17" s="18">
        <v>5585.45</v>
      </c>
      <c r="F17" s="63"/>
    </row>
    <row r="18" spans="1:6" ht="24.6" customHeight="1">
      <c r="A18" s="64"/>
      <c r="B18" s="64"/>
      <c r="C18" s="16" t="s">
        <v>16</v>
      </c>
      <c r="D18" s="34"/>
      <c r="E18" s="18">
        <v>102156.98</v>
      </c>
      <c r="F18" s="63"/>
    </row>
    <row r="19" spans="1:6" ht="24.6" customHeight="1">
      <c r="A19" s="64"/>
      <c r="B19" s="64"/>
      <c r="C19" s="16" t="s">
        <v>13</v>
      </c>
      <c r="D19" s="34"/>
      <c r="E19" s="18">
        <v>1988</v>
      </c>
      <c r="F19" s="63"/>
    </row>
    <row r="20" spans="1:6" ht="24.6" customHeight="1">
      <c r="A20" s="64"/>
      <c r="B20" s="64"/>
      <c r="C20" s="16" t="s">
        <v>22</v>
      </c>
      <c r="D20" s="17"/>
      <c r="E20" s="18">
        <v>250.20999999999998</v>
      </c>
      <c r="F20" s="63"/>
    </row>
    <row r="21" spans="1:6" ht="24.6" customHeight="1">
      <c r="A21" s="64"/>
      <c r="B21" s="64"/>
      <c r="C21" s="16" t="s">
        <v>24</v>
      </c>
      <c r="D21" s="17"/>
      <c r="E21" s="18">
        <v>1955.65</v>
      </c>
      <c r="F21" s="63"/>
    </row>
    <row r="22" spans="1:6" ht="24.6" customHeight="1">
      <c r="A22" s="64"/>
      <c r="B22" s="64"/>
      <c r="C22" s="16" t="s">
        <v>20</v>
      </c>
      <c r="D22" s="12"/>
      <c r="E22" s="18">
        <f>42714.69+30.3</f>
        <v>42744.990000000005</v>
      </c>
      <c r="F22" s="63"/>
    </row>
    <row r="23" spans="1:6" ht="24.6" customHeight="1">
      <c r="A23" s="64"/>
      <c r="B23" s="64"/>
      <c r="C23" s="16" t="s">
        <v>122</v>
      </c>
      <c r="D23" s="12" t="s">
        <v>106</v>
      </c>
      <c r="E23" s="18">
        <v>52000</v>
      </c>
      <c r="F23" s="63"/>
    </row>
    <row r="24" spans="1:6" ht="24.6" customHeight="1">
      <c r="A24" s="64"/>
      <c r="B24" s="64"/>
      <c r="C24" s="16" t="s">
        <v>60</v>
      </c>
      <c r="D24" s="12" t="s">
        <v>107</v>
      </c>
      <c r="E24" s="18">
        <v>200000</v>
      </c>
      <c r="F24" s="63"/>
    </row>
    <row r="25" spans="1:6" ht="24.6" customHeight="1">
      <c r="A25" s="64"/>
      <c r="B25" s="64"/>
      <c r="C25" s="16" t="s">
        <v>61</v>
      </c>
      <c r="D25" s="12"/>
      <c r="E25" s="18">
        <v>882</v>
      </c>
      <c r="F25" s="63"/>
    </row>
    <row r="26" spans="1:6" ht="24.6" customHeight="1">
      <c r="A26" s="64"/>
      <c r="B26" s="64"/>
      <c r="C26" s="16" t="s">
        <v>61</v>
      </c>
      <c r="D26" s="12" t="s">
        <v>105</v>
      </c>
      <c r="E26" s="18">
        <f>49077+41424</f>
        <v>90501</v>
      </c>
      <c r="F26" s="63"/>
    </row>
    <row r="27" spans="1:6" ht="24.6" customHeight="1">
      <c r="A27" s="53" t="s">
        <v>30</v>
      </c>
      <c r="B27" s="34" t="s">
        <v>30</v>
      </c>
      <c r="C27" s="16" t="s">
        <v>27</v>
      </c>
      <c r="D27" s="25"/>
      <c r="E27" s="28">
        <v>279020.21000000002</v>
      </c>
      <c r="F27" s="56">
        <f>SUM(E27:E29)</f>
        <v>282521.21000000002</v>
      </c>
    </row>
    <row r="28" spans="1:6" ht="24.6" customHeight="1">
      <c r="A28" s="54"/>
      <c r="B28" s="34" t="s">
        <v>30</v>
      </c>
      <c r="C28" s="20" t="s">
        <v>31</v>
      </c>
      <c r="D28" s="25"/>
      <c r="E28" s="18">
        <v>1</v>
      </c>
      <c r="F28" s="57"/>
    </row>
    <row r="29" spans="1:6" ht="30.6" customHeight="1">
      <c r="A29" s="55"/>
      <c r="B29" s="34"/>
      <c r="C29" s="20" t="s">
        <v>116</v>
      </c>
      <c r="D29" s="34" t="s">
        <v>118</v>
      </c>
      <c r="E29" s="18">
        <v>3500</v>
      </c>
      <c r="F29" s="58"/>
    </row>
    <row r="30" spans="1:6" ht="25.8" customHeight="1">
      <c r="A30" s="50" t="s">
        <v>32</v>
      </c>
      <c r="B30" s="24" t="s">
        <v>15</v>
      </c>
      <c r="C30" s="20" t="s">
        <v>26</v>
      </c>
      <c r="D30" s="34"/>
      <c r="E30" s="18">
        <v>1612.5299999999907</v>
      </c>
      <c r="F30" s="56">
        <f>SUM(E30:E34)</f>
        <v>302715.43</v>
      </c>
    </row>
    <row r="31" spans="1:6" ht="24.6" customHeight="1">
      <c r="A31" s="51"/>
      <c r="B31" s="17" t="s">
        <v>12</v>
      </c>
      <c r="C31" s="16" t="s">
        <v>31</v>
      </c>
      <c r="D31" s="25"/>
      <c r="E31" s="18">
        <v>1047</v>
      </c>
      <c r="F31" s="57"/>
    </row>
    <row r="32" spans="1:6" ht="24.6" customHeight="1">
      <c r="A32" s="51"/>
      <c r="B32" s="34" t="s">
        <v>33</v>
      </c>
      <c r="C32" s="16" t="s">
        <v>27</v>
      </c>
      <c r="D32" s="34"/>
      <c r="E32" s="18">
        <v>53.7</v>
      </c>
      <c r="F32" s="57"/>
    </row>
    <row r="33" spans="1:6" ht="24.6" customHeight="1">
      <c r="A33" s="51"/>
      <c r="B33" s="34" t="s">
        <v>17</v>
      </c>
      <c r="C33" s="16" t="s">
        <v>34</v>
      </c>
      <c r="D33" s="34"/>
      <c r="E33" s="18">
        <v>2.2000000000000002</v>
      </c>
      <c r="F33" s="57"/>
    </row>
    <row r="34" spans="1:6" ht="24.6" customHeight="1">
      <c r="A34" s="52"/>
      <c r="B34" s="44" t="s">
        <v>17</v>
      </c>
      <c r="C34" s="16" t="s">
        <v>108</v>
      </c>
      <c r="D34" s="34" t="s">
        <v>109</v>
      </c>
      <c r="E34" s="18">
        <v>300000</v>
      </c>
      <c r="F34" s="58"/>
    </row>
    <row r="35" spans="1:6" ht="31.2" customHeight="1">
      <c r="A35" s="53" t="s">
        <v>35</v>
      </c>
      <c r="B35" s="25"/>
      <c r="C35" s="20" t="s">
        <v>64</v>
      </c>
      <c r="D35" s="34"/>
      <c r="E35" s="18">
        <v>300</v>
      </c>
      <c r="F35" s="56">
        <f>SUM(E35:E42)</f>
        <v>146773.29</v>
      </c>
    </row>
    <row r="36" spans="1:6" ht="31.2" customHeight="1">
      <c r="A36" s="54"/>
      <c r="B36" s="24" t="s">
        <v>88</v>
      </c>
      <c r="C36" s="20" t="s">
        <v>31</v>
      </c>
      <c r="D36" s="34"/>
      <c r="E36" s="18">
        <v>30210</v>
      </c>
      <c r="F36" s="57"/>
    </row>
    <row r="37" spans="1:6" ht="24.6" customHeight="1">
      <c r="A37" s="54"/>
      <c r="B37" s="25" t="s">
        <v>42</v>
      </c>
      <c r="C37" s="16" t="s">
        <v>36</v>
      </c>
      <c r="D37" s="34"/>
      <c r="E37" s="18">
        <v>7473.2599999999993</v>
      </c>
      <c r="F37" s="57"/>
    </row>
    <row r="38" spans="1:6" ht="24.6" customHeight="1">
      <c r="A38" s="54"/>
      <c r="B38" s="29" t="s">
        <v>45</v>
      </c>
      <c r="C38" s="16" t="s">
        <v>10</v>
      </c>
      <c r="D38" s="34"/>
      <c r="E38" s="18">
        <v>140.02999999999997</v>
      </c>
      <c r="F38" s="57"/>
    </row>
    <row r="39" spans="1:6" ht="24.6" customHeight="1">
      <c r="A39" s="54"/>
      <c r="B39" s="29"/>
      <c r="C39" s="16" t="s">
        <v>62</v>
      </c>
      <c r="D39" s="34" t="s">
        <v>110</v>
      </c>
      <c r="E39" s="18">
        <v>8150</v>
      </c>
      <c r="F39" s="57"/>
    </row>
    <row r="40" spans="1:6" ht="24.6" customHeight="1">
      <c r="A40" s="54"/>
      <c r="B40" s="29"/>
      <c r="C40" s="16" t="s">
        <v>62</v>
      </c>
      <c r="D40" s="34" t="s">
        <v>111</v>
      </c>
      <c r="E40" s="18">
        <v>50000</v>
      </c>
      <c r="F40" s="57"/>
    </row>
    <row r="41" spans="1:6" ht="28.2" customHeight="1">
      <c r="A41" s="54"/>
      <c r="B41" s="29"/>
      <c r="C41" s="16" t="s">
        <v>19</v>
      </c>
      <c r="D41" s="34" t="s">
        <v>112</v>
      </c>
      <c r="E41" s="18">
        <v>50000</v>
      </c>
      <c r="F41" s="57"/>
    </row>
    <row r="42" spans="1:6" ht="24.6" customHeight="1">
      <c r="A42" s="55"/>
      <c r="B42" s="29"/>
      <c r="C42" s="16" t="s">
        <v>19</v>
      </c>
      <c r="D42" s="34"/>
      <c r="E42" s="18">
        <v>500</v>
      </c>
      <c r="F42" s="58"/>
    </row>
    <row r="43" spans="1:6" ht="24.6" customHeight="1">
      <c r="A43" s="59" t="s">
        <v>37</v>
      </c>
      <c r="B43" s="29" t="s">
        <v>43</v>
      </c>
      <c r="C43" s="19" t="s">
        <v>92</v>
      </c>
      <c r="D43" s="25"/>
      <c r="E43" s="18">
        <v>1902.1099999999835</v>
      </c>
      <c r="F43" s="60">
        <f>SUM(E43:E51)</f>
        <v>152992.71999998676</v>
      </c>
    </row>
    <row r="44" spans="1:6" ht="24.6" customHeight="1">
      <c r="A44" s="59"/>
      <c r="B44" s="19" t="s">
        <v>65</v>
      </c>
      <c r="C44" s="19" t="s">
        <v>93</v>
      </c>
      <c r="D44" s="25"/>
      <c r="E44" s="18">
        <v>51358.159999986776</v>
      </c>
      <c r="F44" s="60"/>
    </row>
    <row r="45" spans="1:6" ht="24.6" customHeight="1">
      <c r="A45" s="59"/>
      <c r="B45" s="19" t="s">
        <v>89</v>
      </c>
      <c r="C45" s="19" t="s">
        <v>94</v>
      </c>
      <c r="D45" s="25"/>
      <c r="E45" s="18">
        <v>1468.88</v>
      </c>
      <c r="F45" s="60"/>
    </row>
    <row r="46" spans="1:6" ht="24.6" customHeight="1">
      <c r="A46" s="59"/>
      <c r="B46" s="19" t="s">
        <v>51</v>
      </c>
      <c r="C46" s="19" t="s">
        <v>53</v>
      </c>
      <c r="D46" s="25"/>
      <c r="E46" s="18">
        <v>45227.040000000015</v>
      </c>
      <c r="F46" s="60"/>
    </row>
    <row r="47" spans="1:6" ht="24.6" customHeight="1">
      <c r="A47" s="59"/>
      <c r="B47" s="19" t="s">
        <v>46</v>
      </c>
      <c r="C47" s="19" t="s">
        <v>52</v>
      </c>
      <c r="D47" s="25"/>
      <c r="E47" s="18">
        <v>25.01</v>
      </c>
      <c r="F47" s="60"/>
    </row>
    <row r="48" spans="1:6" ht="24.6" customHeight="1">
      <c r="A48" s="59"/>
      <c r="B48" s="19" t="s">
        <v>47</v>
      </c>
      <c r="C48" s="19" t="s">
        <v>53</v>
      </c>
      <c r="D48" s="25"/>
      <c r="E48" s="18">
        <v>1380.97</v>
      </c>
      <c r="F48" s="60"/>
    </row>
    <row r="49" spans="1:6" ht="24.6" customHeight="1">
      <c r="A49" s="59"/>
      <c r="B49" s="45" t="s">
        <v>90</v>
      </c>
      <c r="C49" s="46" t="s">
        <v>95</v>
      </c>
      <c r="D49" s="25"/>
      <c r="E49" s="47">
        <v>0.55000000000000004</v>
      </c>
      <c r="F49" s="60"/>
    </row>
    <row r="50" spans="1:6" ht="24.6" customHeight="1">
      <c r="A50" s="59"/>
      <c r="B50" s="45" t="s">
        <v>91</v>
      </c>
      <c r="C50" s="46" t="s">
        <v>95</v>
      </c>
      <c r="D50" s="25"/>
      <c r="E50" s="47">
        <v>130</v>
      </c>
      <c r="F50" s="60"/>
    </row>
    <row r="51" spans="1:6" ht="24.6" customHeight="1">
      <c r="A51" s="59"/>
      <c r="B51" s="22" t="s">
        <v>114</v>
      </c>
      <c r="C51" s="22" t="s">
        <v>115</v>
      </c>
      <c r="D51" s="25" t="s">
        <v>113</v>
      </c>
      <c r="E51" s="18">
        <v>51500</v>
      </c>
      <c r="F51" s="60"/>
    </row>
    <row r="52" spans="1:6" ht="24.6" customHeight="1">
      <c r="A52" s="61" t="s">
        <v>38</v>
      </c>
      <c r="B52" s="29"/>
      <c r="C52" s="16" t="s">
        <v>27</v>
      </c>
      <c r="D52" s="34"/>
      <c r="E52" s="18">
        <f>431.19+2</f>
        <v>433.19</v>
      </c>
      <c r="F52" s="60">
        <f>SUM(E52:E54)</f>
        <v>1651.1699999999987</v>
      </c>
    </row>
    <row r="53" spans="1:6" ht="24.6" customHeight="1">
      <c r="A53" s="61"/>
      <c r="B53" s="17"/>
      <c r="C53" s="16" t="s">
        <v>48</v>
      </c>
      <c r="D53" s="34"/>
      <c r="E53" s="18">
        <v>1206.9799999999987</v>
      </c>
      <c r="F53" s="60"/>
    </row>
    <row r="54" spans="1:6" ht="24.6" customHeight="1">
      <c r="A54" s="61"/>
      <c r="B54" s="17"/>
      <c r="C54" s="16" t="s">
        <v>13</v>
      </c>
      <c r="D54" s="34"/>
      <c r="E54" s="18">
        <v>11</v>
      </c>
      <c r="F54" s="60"/>
    </row>
    <row r="55" spans="1:6" ht="24.6" customHeight="1">
      <c r="A55" s="59" t="s">
        <v>18</v>
      </c>
      <c r="B55" s="59" t="s">
        <v>18</v>
      </c>
      <c r="C55" s="16" t="s">
        <v>10</v>
      </c>
      <c r="D55" s="34"/>
      <c r="E55" s="18">
        <v>570.1</v>
      </c>
      <c r="F55" s="63">
        <f>SUM(E55:E56)</f>
        <v>2292.16</v>
      </c>
    </row>
    <row r="56" spans="1:6" ht="24.6" customHeight="1">
      <c r="A56" s="59"/>
      <c r="B56" s="59"/>
      <c r="C56" s="32" t="s">
        <v>54</v>
      </c>
      <c r="D56" s="34"/>
      <c r="E56" s="30">
        <v>1722.06</v>
      </c>
      <c r="F56" s="63"/>
    </row>
    <row r="57" spans="1:6" ht="28.8" customHeight="1">
      <c r="A57" s="59" t="s">
        <v>39</v>
      </c>
      <c r="B57" s="27" t="s">
        <v>55</v>
      </c>
      <c r="C57" s="16" t="s">
        <v>36</v>
      </c>
      <c r="D57" s="34"/>
      <c r="E57" s="18">
        <v>12525.57</v>
      </c>
      <c r="F57" s="63">
        <f>SUM(E57:E61)</f>
        <v>14788.119999999999</v>
      </c>
    </row>
    <row r="58" spans="1:6" ht="24.6" customHeight="1">
      <c r="A58" s="59"/>
      <c r="B58" s="33" t="s">
        <v>49</v>
      </c>
      <c r="C58" s="20" t="s">
        <v>16</v>
      </c>
      <c r="D58" s="17"/>
      <c r="E58" s="18">
        <v>158</v>
      </c>
      <c r="F58" s="63"/>
    </row>
    <row r="59" spans="1:6" ht="24.6" customHeight="1">
      <c r="A59" s="59"/>
      <c r="B59" s="24"/>
      <c r="C59" s="20" t="s">
        <v>66</v>
      </c>
      <c r="D59" s="34"/>
      <c r="E59" s="18">
        <v>2</v>
      </c>
      <c r="F59" s="63"/>
    </row>
    <row r="60" spans="1:6" ht="24.6" customHeight="1">
      <c r="A60" s="59"/>
      <c r="B60" s="24"/>
      <c r="C60" s="20" t="s">
        <v>62</v>
      </c>
      <c r="D60" s="34" t="s">
        <v>85</v>
      </c>
      <c r="E60" s="31">
        <v>2000</v>
      </c>
      <c r="F60" s="63"/>
    </row>
    <row r="61" spans="1:6" ht="24.6" customHeight="1">
      <c r="A61" s="59"/>
      <c r="B61" s="16"/>
      <c r="C61" s="21" t="s">
        <v>19</v>
      </c>
      <c r="D61" s="34"/>
      <c r="E61" s="31">
        <v>102.55</v>
      </c>
      <c r="F61" s="63"/>
    </row>
    <row r="62" spans="1:6" ht="24.6" customHeight="1">
      <c r="A62" s="35" t="s">
        <v>28</v>
      </c>
      <c r="B62" s="34" t="s">
        <v>29</v>
      </c>
      <c r="C62" s="16" t="s">
        <v>44</v>
      </c>
      <c r="D62" s="34"/>
      <c r="E62" s="18">
        <v>206.01</v>
      </c>
      <c r="F62" s="38">
        <f>SUM(E62:E62)</f>
        <v>206.01</v>
      </c>
    </row>
    <row r="63" spans="1:6" ht="24.6" customHeight="1">
      <c r="A63" s="53" t="s">
        <v>25</v>
      </c>
      <c r="B63" s="29" t="s">
        <v>67</v>
      </c>
      <c r="C63" s="19" t="s">
        <v>92</v>
      </c>
      <c r="D63" s="34"/>
      <c r="E63" s="18">
        <v>27385.689999999497</v>
      </c>
      <c r="F63" s="56">
        <f>SUM(E63:E85)</f>
        <v>401593.97999982687</v>
      </c>
    </row>
    <row r="64" spans="1:6" ht="24.6" customHeight="1">
      <c r="A64" s="54"/>
      <c r="B64" s="19" t="s">
        <v>96</v>
      </c>
      <c r="C64" s="19" t="s">
        <v>93</v>
      </c>
      <c r="D64" s="34"/>
      <c r="E64" s="18">
        <v>40124.090000000455</v>
      </c>
      <c r="F64" s="57"/>
    </row>
    <row r="65" spans="1:6" ht="24.6" customHeight="1">
      <c r="A65" s="54"/>
      <c r="B65" s="19" t="s">
        <v>68</v>
      </c>
      <c r="C65" s="19" t="s">
        <v>93</v>
      </c>
      <c r="D65" s="34"/>
      <c r="E65" s="18">
        <v>703.07000000000028</v>
      </c>
      <c r="F65" s="57"/>
    </row>
    <row r="66" spans="1:6" ht="24.6" customHeight="1">
      <c r="A66" s="54"/>
      <c r="B66" s="19" t="s">
        <v>69</v>
      </c>
      <c r="C66" s="19" t="s">
        <v>93</v>
      </c>
      <c r="D66" s="34"/>
      <c r="E66" s="18">
        <v>75568.609999912442</v>
      </c>
      <c r="F66" s="57"/>
    </row>
    <row r="67" spans="1:6" ht="24.6" customHeight="1">
      <c r="A67" s="54"/>
      <c r="B67" s="19" t="s">
        <v>70</v>
      </c>
      <c r="C67" s="19" t="s">
        <v>93</v>
      </c>
      <c r="D67" s="34"/>
      <c r="E67" s="18">
        <v>79.890000000000214</v>
      </c>
      <c r="F67" s="57"/>
    </row>
    <row r="68" spans="1:6" ht="24.6" customHeight="1">
      <c r="A68" s="54"/>
      <c r="B68" s="19" t="s">
        <v>71</v>
      </c>
      <c r="C68" s="19" t="s">
        <v>93</v>
      </c>
      <c r="D68" s="34"/>
      <c r="E68" s="18">
        <v>614.46999999999969</v>
      </c>
      <c r="F68" s="57"/>
    </row>
    <row r="69" spans="1:6" ht="24.6" customHeight="1">
      <c r="A69" s="54"/>
      <c r="B69" s="19" t="s">
        <v>72</v>
      </c>
      <c r="C69" s="19" t="s">
        <v>93</v>
      </c>
      <c r="D69" s="34"/>
      <c r="E69" s="18">
        <v>49.28</v>
      </c>
      <c r="F69" s="57"/>
    </row>
    <row r="70" spans="1:6" ht="24.6" customHeight="1">
      <c r="A70" s="54"/>
      <c r="B70" s="19" t="s">
        <v>97</v>
      </c>
      <c r="C70" s="19" t="s">
        <v>93</v>
      </c>
      <c r="D70" s="34"/>
      <c r="E70" s="18">
        <v>40461.630000000237</v>
      </c>
      <c r="F70" s="57"/>
    </row>
    <row r="71" spans="1:6" ht="24.6" customHeight="1">
      <c r="A71" s="54"/>
      <c r="B71" s="19" t="s">
        <v>73</v>
      </c>
      <c r="C71" s="19" t="s">
        <v>93</v>
      </c>
      <c r="D71" s="34"/>
      <c r="E71" s="18">
        <v>210.73999999999992</v>
      </c>
      <c r="F71" s="57"/>
    </row>
    <row r="72" spans="1:6" ht="24.6" customHeight="1">
      <c r="A72" s="54"/>
      <c r="B72" s="19" t="s">
        <v>74</v>
      </c>
      <c r="C72" s="19" t="s">
        <v>93</v>
      </c>
      <c r="D72" s="34"/>
      <c r="E72" s="18">
        <v>8502.1700000003493</v>
      </c>
      <c r="F72" s="57"/>
    </row>
    <row r="73" spans="1:6" ht="24.6" customHeight="1">
      <c r="A73" s="54"/>
      <c r="B73" s="19" t="s">
        <v>98</v>
      </c>
      <c r="C73" s="19" t="s">
        <v>93</v>
      </c>
      <c r="D73" s="34"/>
      <c r="E73" s="18">
        <v>975.33999999999924</v>
      </c>
      <c r="F73" s="57"/>
    </row>
    <row r="74" spans="1:6" ht="24.6" customHeight="1">
      <c r="A74" s="54"/>
      <c r="B74" s="19" t="s">
        <v>75</v>
      </c>
      <c r="C74" s="19" t="s">
        <v>93</v>
      </c>
      <c r="D74" s="34"/>
      <c r="E74" s="18">
        <v>108336.92999991286</v>
      </c>
      <c r="F74" s="57"/>
    </row>
    <row r="75" spans="1:6" ht="24.6" customHeight="1">
      <c r="A75" s="54"/>
      <c r="B75" s="19" t="s">
        <v>76</v>
      </c>
      <c r="C75" s="19" t="s">
        <v>93</v>
      </c>
      <c r="D75" s="34"/>
      <c r="E75" s="18">
        <v>9149.0800000001564</v>
      </c>
      <c r="F75" s="57"/>
    </row>
    <row r="76" spans="1:6" ht="24.6" customHeight="1">
      <c r="A76" s="54"/>
      <c r="B76" s="19" t="s">
        <v>77</v>
      </c>
      <c r="C76" s="19" t="s">
        <v>93</v>
      </c>
      <c r="D76" s="34"/>
      <c r="E76" s="18">
        <v>57629.770000000812</v>
      </c>
      <c r="F76" s="57"/>
    </row>
    <row r="77" spans="1:6" ht="24.6" customHeight="1">
      <c r="A77" s="54"/>
      <c r="B77" s="29" t="s">
        <v>78</v>
      </c>
      <c r="C77" s="19" t="s">
        <v>102</v>
      </c>
      <c r="D77" s="34"/>
      <c r="E77" s="18">
        <v>31179</v>
      </c>
      <c r="F77" s="57"/>
    </row>
    <row r="78" spans="1:6" ht="24.6" customHeight="1">
      <c r="A78" s="54"/>
      <c r="B78" s="29" t="s">
        <v>79</v>
      </c>
      <c r="C78" s="19" t="s">
        <v>102</v>
      </c>
      <c r="D78" s="34"/>
      <c r="E78" s="18">
        <v>1183</v>
      </c>
      <c r="F78" s="57"/>
    </row>
    <row r="79" spans="1:6" ht="24.6" customHeight="1">
      <c r="A79" s="54"/>
      <c r="B79" s="19" t="s">
        <v>99</v>
      </c>
      <c r="C79" s="19" t="s">
        <v>53</v>
      </c>
      <c r="D79" s="34"/>
      <c r="E79" s="18">
        <v>1816.0899999999995</v>
      </c>
      <c r="F79" s="57"/>
    </row>
    <row r="80" spans="1:6" ht="24.6" customHeight="1">
      <c r="A80" s="54"/>
      <c r="B80" s="19" t="s">
        <v>80</v>
      </c>
      <c r="C80" s="19" t="s">
        <v>53</v>
      </c>
      <c r="D80" s="34"/>
      <c r="E80" s="18">
        <v>143</v>
      </c>
      <c r="F80" s="57"/>
    </row>
    <row r="81" spans="1:6" ht="24.6" customHeight="1">
      <c r="A81" s="54"/>
      <c r="B81" s="19" t="s">
        <v>81</v>
      </c>
      <c r="C81" s="19" t="s">
        <v>53</v>
      </c>
      <c r="D81" s="34"/>
      <c r="E81" s="18">
        <v>102.01</v>
      </c>
      <c r="F81" s="57"/>
    </row>
    <row r="82" spans="1:6" ht="24.6" customHeight="1">
      <c r="A82" s="54"/>
      <c r="B82" s="19" t="s">
        <v>82</v>
      </c>
      <c r="C82" s="19" t="s">
        <v>53</v>
      </c>
      <c r="D82" s="34"/>
      <c r="E82" s="18">
        <v>870.02</v>
      </c>
      <c r="F82" s="57"/>
    </row>
    <row r="83" spans="1:6" ht="24.6" customHeight="1">
      <c r="A83" s="54"/>
      <c r="B83" s="45" t="s">
        <v>100</v>
      </c>
      <c r="C83" s="46" t="s">
        <v>95</v>
      </c>
      <c r="D83" s="34"/>
      <c r="E83" s="47">
        <v>10</v>
      </c>
      <c r="F83" s="57"/>
    </row>
    <row r="84" spans="1:6" ht="24.6" customHeight="1">
      <c r="A84" s="54"/>
      <c r="B84" s="45" t="s">
        <v>101</v>
      </c>
      <c r="C84" s="46" t="s">
        <v>95</v>
      </c>
      <c r="D84" s="34"/>
      <c r="E84" s="47">
        <v>0.1</v>
      </c>
      <c r="F84" s="57"/>
    </row>
    <row r="85" spans="1:6" ht="24.6" customHeight="1">
      <c r="A85" s="55"/>
      <c r="B85" s="45"/>
      <c r="C85" s="20" t="s">
        <v>116</v>
      </c>
      <c r="D85" s="34" t="s">
        <v>117</v>
      </c>
      <c r="E85" s="18">
        <v>-3500</v>
      </c>
      <c r="F85" s="58"/>
    </row>
    <row r="86" spans="1:6" ht="24.6" customHeight="1">
      <c r="A86" s="59" t="s">
        <v>41</v>
      </c>
      <c r="B86" s="33" t="s">
        <v>50</v>
      </c>
      <c r="C86" s="16" t="s">
        <v>27</v>
      </c>
      <c r="D86" s="34"/>
      <c r="E86" s="18">
        <f>274.31+2</f>
        <v>276.31</v>
      </c>
      <c r="F86" s="63">
        <f>SUM(E86:E88)</f>
        <v>293.31</v>
      </c>
    </row>
    <row r="87" spans="1:6" ht="24.6" customHeight="1">
      <c r="A87" s="59"/>
      <c r="B87" s="19" t="s">
        <v>58</v>
      </c>
      <c r="C87" s="19" t="s">
        <v>36</v>
      </c>
      <c r="D87" s="34"/>
      <c r="E87" s="18">
        <v>10</v>
      </c>
      <c r="F87" s="63"/>
    </row>
    <row r="88" spans="1:6" ht="24.6" customHeight="1">
      <c r="A88" s="59"/>
      <c r="B88" s="19" t="s">
        <v>59</v>
      </c>
      <c r="C88" s="19" t="s">
        <v>57</v>
      </c>
      <c r="D88" s="34"/>
      <c r="E88" s="18">
        <v>7</v>
      </c>
      <c r="F88" s="63"/>
    </row>
    <row r="89" spans="1:6" ht="24.6" customHeight="1">
      <c r="A89" s="53" t="s">
        <v>56</v>
      </c>
      <c r="B89" s="22" t="s">
        <v>83</v>
      </c>
      <c r="C89" s="16" t="s">
        <v>16</v>
      </c>
      <c r="D89" s="34"/>
      <c r="E89" s="18">
        <v>272.6699999999999</v>
      </c>
      <c r="F89" s="56">
        <f>SUM(E89:E90)</f>
        <v>1363.2099999999998</v>
      </c>
    </row>
    <row r="90" spans="1:6" ht="24.6" customHeight="1">
      <c r="A90" s="55"/>
      <c r="B90" s="22"/>
      <c r="C90" s="16" t="s">
        <v>108</v>
      </c>
      <c r="D90" s="34" t="s">
        <v>119</v>
      </c>
      <c r="E90" s="18">
        <v>1090.54</v>
      </c>
      <c r="F90" s="58"/>
    </row>
    <row r="91" spans="1:6" ht="24.6" customHeight="1">
      <c r="A91" s="49" t="s">
        <v>120</v>
      </c>
      <c r="B91" s="22"/>
      <c r="C91" s="16" t="s">
        <v>108</v>
      </c>
      <c r="D91" s="34" t="s">
        <v>121</v>
      </c>
      <c r="E91" s="18">
        <v>50079.56</v>
      </c>
      <c r="F91" s="48">
        <f>E91</f>
        <v>50079.56</v>
      </c>
    </row>
    <row r="92" spans="1:6" ht="24.6" customHeight="1">
      <c r="A92" s="41" t="s">
        <v>103</v>
      </c>
      <c r="B92" s="27"/>
      <c r="C92" s="46" t="s">
        <v>95</v>
      </c>
      <c r="D92" s="34"/>
      <c r="E92" s="30">
        <v>20</v>
      </c>
      <c r="F92" s="38">
        <f>E92</f>
        <v>20</v>
      </c>
    </row>
    <row r="93" spans="1:6" ht="24.6" customHeight="1">
      <c r="A93" s="37" t="s">
        <v>86</v>
      </c>
      <c r="B93" s="27"/>
      <c r="C93" s="19" t="s">
        <v>13</v>
      </c>
      <c r="D93" s="34"/>
      <c r="E93" s="18">
        <v>109</v>
      </c>
      <c r="F93" s="38">
        <f>E93</f>
        <v>109</v>
      </c>
    </row>
    <row r="94" spans="1:6" ht="24.6" customHeight="1">
      <c r="A94" s="62" t="s">
        <v>40</v>
      </c>
      <c r="B94" s="62"/>
      <c r="C94" s="35"/>
      <c r="D94" s="17"/>
      <c r="E94" s="15">
        <f>SUM(E4:E93)</f>
        <v>2175566.4199998137</v>
      </c>
      <c r="F94" s="15">
        <f>SUM(F4:F93)</f>
        <v>2175566.4199998137</v>
      </c>
    </row>
    <row r="96" spans="1:6">
      <c r="F96" s="14"/>
    </row>
  </sheetData>
  <mergeCells count="35">
    <mergeCell ref="A1:F1"/>
    <mergeCell ref="A13:A14"/>
    <mergeCell ref="B13:B14"/>
    <mergeCell ref="F13:F14"/>
    <mergeCell ref="A4:A6"/>
    <mergeCell ref="B4:B6"/>
    <mergeCell ref="F4:F6"/>
    <mergeCell ref="B7:B12"/>
    <mergeCell ref="A7:A12"/>
    <mergeCell ref="F7:F12"/>
    <mergeCell ref="A94:B94"/>
    <mergeCell ref="A86:A88"/>
    <mergeCell ref="F86:F88"/>
    <mergeCell ref="F15:F26"/>
    <mergeCell ref="A15:A26"/>
    <mergeCell ref="A55:A56"/>
    <mergeCell ref="B55:B56"/>
    <mergeCell ref="F55:F56"/>
    <mergeCell ref="F57:F61"/>
    <mergeCell ref="B15:B26"/>
    <mergeCell ref="F52:F54"/>
    <mergeCell ref="F89:F90"/>
    <mergeCell ref="A89:A90"/>
    <mergeCell ref="A57:A61"/>
    <mergeCell ref="A43:A51"/>
    <mergeCell ref="F43:F51"/>
    <mergeCell ref="A52:A54"/>
    <mergeCell ref="A63:A85"/>
    <mergeCell ref="F63:F85"/>
    <mergeCell ref="A35:A42"/>
    <mergeCell ref="F35:F42"/>
    <mergeCell ref="F27:F29"/>
    <mergeCell ref="A27:A29"/>
    <mergeCell ref="A30:A34"/>
    <mergeCell ref="F30:F34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7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2020-10-12T05:14:45Z</dcterms:modified>
</cp:coreProperties>
</file>