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89" i="1"/>
  <c r="F86"/>
  <c r="F49" l="1"/>
  <c r="F51"/>
  <c r="F32"/>
  <c r="E15"/>
  <c r="E21" l="1"/>
  <c r="F4" l="1"/>
  <c r="E79" l="1"/>
  <c r="F62" s="1"/>
  <c r="F15"/>
  <c r="E47"/>
  <c r="E25"/>
  <c r="F25" s="1"/>
  <c r="F7" l="1"/>
  <c r="F61" l="1"/>
  <c r="F60" l="1"/>
  <c r="F46" l="1"/>
  <c r="F38"/>
  <c r="F47"/>
  <c r="F45" l="1"/>
  <c r="F40" l="1"/>
  <c r="F48"/>
  <c r="F27" l="1"/>
  <c r="F13" l="1"/>
  <c r="F90" s="1"/>
</calcChain>
</file>

<file path=xl/sharedStrings.xml><?xml version="1.0" encoding="utf-8"?>
<sst xmlns="http://schemas.openxmlformats.org/spreadsheetml/2006/main" count="195" uniqueCount="130">
  <si>
    <t>单位：北京新阳光慈善基金会</t>
    <phoneticPr fontId="1" type="noConversion"/>
  </si>
  <si>
    <t>项目</t>
    <phoneticPr fontId="1" type="noConversion"/>
  </si>
  <si>
    <t>平台</t>
    <phoneticPr fontId="1" type="noConversion"/>
  </si>
  <si>
    <t>捐赠人</t>
    <phoneticPr fontId="1" type="noConversion"/>
  </si>
  <si>
    <t>金额</t>
    <phoneticPr fontId="1" type="noConversion"/>
  </si>
  <si>
    <t>小计</t>
    <phoneticPr fontId="1" type="noConversion"/>
  </si>
  <si>
    <t>焕蓝基金</t>
    <phoneticPr fontId="1" type="noConversion"/>
  </si>
  <si>
    <t xml:space="preserve">焕蓝梦想公益基金  </t>
    <phoneticPr fontId="1" type="noConversion"/>
  </si>
  <si>
    <t>V爱</t>
    <phoneticPr fontId="1" type="noConversion"/>
  </si>
  <si>
    <t>腾讯公益</t>
    <phoneticPr fontId="1" type="noConversion"/>
  </si>
  <si>
    <t>病房学校</t>
  </si>
  <si>
    <t xml:space="preserve">生命的礼物	</t>
  </si>
  <si>
    <t>淘宝公益</t>
    <phoneticPr fontId="1" type="noConversion"/>
  </si>
  <si>
    <t>源基金</t>
    <phoneticPr fontId="1" type="noConversion"/>
  </si>
  <si>
    <t xml:space="preserve">爱心捐赠-噬血宝宝急需化疗费	</t>
  </si>
  <si>
    <t xml:space="preserve">爱心捐赠-助爱读书的急淋男孩	</t>
  </si>
  <si>
    <t xml:space="preserve">爱心捐赠-助力成成战胜白血病	</t>
  </si>
  <si>
    <t xml:space="preserve">爱心捐赠-大病儿童的生命的礼物	</t>
  </si>
  <si>
    <t>蚂蚁金服</t>
    <phoneticPr fontId="1" type="noConversion"/>
  </si>
  <si>
    <t xml:space="preserve">新阳光口罩天使	</t>
  </si>
  <si>
    <t>大病儿童的生命的礼物</t>
  </si>
  <si>
    <t xml:space="preserve">舒缓治疗给宝贝一夜安眠	</t>
  </si>
  <si>
    <t xml:space="preserve">慈善募捐｜点亮心希望｜新华公益	</t>
  </si>
  <si>
    <t>`慈善募捐｜新阳光之友计划（月捐）｜新华公益</t>
  </si>
  <si>
    <t>为孩子传递爱</t>
  </si>
  <si>
    <t>国善行天使守护计划</t>
  </si>
  <si>
    <t>银行</t>
    <phoneticPr fontId="1" type="noConversion"/>
  </si>
  <si>
    <t xml:space="preserve">爱心捐赠-3岁小妞抗击白血病	</t>
  </si>
  <si>
    <t xml:space="preserve">爱心捐赠-白血病母亲坚强求生	</t>
  </si>
  <si>
    <t xml:space="preserve">爱心捐赠-白血病男孩被逼休学	</t>
  </si>
  <si>
    <t xml:space="preserve">爱心捐赠-被血癌终止的高考梦	</t>
  </si>
  <si>
    <t xml:space="preserve">爱心捐赠-打工妹患血癌盼救助	</t>
  </si>
  <si>
    <t xml:space="preserve">爱心捐赠-退伍老兵坚强战血癌	</t>
  </si>
  <si>
    <t xml:space="preserve">爱心捐赠-重新站起来拥抱妈妈	</t>
  </si>
  <si>
    <t xml:space="preserve">爱心捐赠-助白血病娃挺过排异	</t>
  </si>
  <si>
    <t>美团</t>
    <phoneticPr fontId="1" type="noConversion"/>
  </si>
  <si>
    <t>`新阳光阳光人计划（月捐）</t>
  </si>
  <si>
    <t xml:space="preserve">新阳光爱心捐赠，月捐，每月30元	</t>
  </si>
  <si>
    <t>分类项目</t>
    <phoneticPr fontId="1" type="noConversion"/>
  </si>
  <si>
    <t>微博</t>
    <phoneticPr fontId="1" type="noConversion"/>
  </si>
  <si>
    <t>病房学校</t>
    <phoneticPr fontId="1" type="noConversion"/>
  </si>
  <si>
    <t>公益宝贝</t>
    <phoneticPr fontId="1" type="noConversion"/>
  </si>
  <si>
    <t>个案</t>
    <phoneticPr fontId="1" type="noConversion"/>
  </si>
  <si>
    <t>蚂蚁金服</t>
    <phoneticPr fontId="1" type="noConversion"/>
  </si>
  <si>
    <t>腾讯公益</t>
    <phoneticPr fontId="1" type="noConversion"/>
  </si>
  <si>
    <t>轻松筹</t>
    <phoneticPr fontId="1" type="noConversion"/>
  </si>
  <si>
    <t>腾讯</t>
    <phoneticPr fontId="1" type="noConversion"/>
  </si>
  <si>
    <t>银行</t>
    <phoneticPr fontId="1" type="noConversion"/>
  </si>
  <si>
    <t>营养餐</t>
    <phoneticPr fontId="1" type="noConversion"/>
  </si>
  <si>
    <t>凉山</t>
    <phoneticPr fontId="1" type="noConversion"/>
  </si>
  <si>
    <t>易宝支付</t>
    <phoneticPr fontId="1" type="noConversion"/>
  </si>
  <si>
    <t>联爱工程</t>
    <phoneticPr fontId="1" type="noConversion"/>
  </si>
  <si>
    <t>淘宝公益</t>
    <phoneticPr fontId="1" type="noConversion"/>
  </si>
  <si>
    <t xml:space="preserve">生命的礼物  </t>
    <phoneticPr fontId="1" type="noConversion"/>
  </si>
  <si>
    <t>生命的礼物</t>
    <phoneticPr fontId="1" type="noConversion"/>
  </si>
  <si>
    <t>微博</t>
    <phoneticPr fontId="1" type="noConversion"/>
  </si>
  <si>
    <t>舒缓</t>
    <phoneticPr fontId="1" type="noConversion"/>
  </si>
  <si>
    <t>新阳光儿童舒缓治疗基金</t>
    <phoneticPr fontId="1" type="noConversion"/>
  </si>
  <si>
    <t>灵析</t>
    <phoneticPr fontId="1" type="noConversion"/>
  </si>
  <si>
    <t>舒缓</t>
    <phoneticPr fontId="1" type="noConversion"/>
  </si>
  <si>
    <t>银行</t>
    <phoneticPr fontId="1" type="noConversion"/>
  </si>
  <si>
    <t>云南脑瘤</t>
    <phoneticPr fontId="1" type="noConversion"/>
  </si>
  <si>
    <t>【新阳光】云南儿童脑肿瘤公益基金</t>
    <phoneticPr fontId="1" type="noConversion"/>
  </si>
  <si>
    <t>灵析</t>
    <phoneticPr fontId="1" type="noConversion"/>
  </si>
  <si>
    <t>云南儿童脑肿瘤综合控制项目</t>
    <phoneticPr fontId="1" type="noConversion"/>
  </si>
  <si>
    <t>蚂蚁金服</t>
    <phoneticPr fontId="1" type="noConversion"/>
  </si>
  <si>
    <t>竹林计划</t>
    <phoneticPr fontId="1" type="noConversion"/>
  </si>
  <si>
    <t>蚂蚁金服</t>
    <phoneticPr fontId="1" type="noConversion"/>
  </si>
  <si>
    <t>`护曦行动守护早产儿</t>
    <phoneticPr fontId="1" type="noConversion"/>
  </si>
  <si>
    <t>腾讯</t>
    <phoneticPr fontId="1" type="noConversion"/>
  </si>
  <si>
    <t>灵析</t>
    <phoneticPr fontId="1" type="noConversion"/>
  </si>
  <si>
    <t>`大众点评订单-帮视障人士看电影</t>
    <phoneticPr fontId="1" type="noConversion"/>
  </si>
  <si>
    <t>美团</t>
    <phoneticPr fontId="1" type="noConversion"/>
  </si>
  <si>
    <t>银行</t>
    <phoneticPr fontId="1" type="noConversion"/>
  </si>
  <si>
    <t>乳癌</t>
    <phoneticPr fontId="1" type="noConversion"/>
  </si>
  <si>
    <t>闪光侠</t>
    <phoneticPr fontId="1" type="noConversion"/>
  </si>
  <si>
    <t>淘宝公益</t>
    <phoneticPr fontId="1" type="noConversion"/>
  </si>
  <si>
    <t>骨髓库</t>
    <phoneticPr fontId="1" type="noConversion"/>
  </si>
  <si>
    <t>非限定</t>
    <phoneticPr fontId="1" type="noConversion"/>
  </si>
  <si>
    <t>转账</t>
    <phoneticPr fontId="1" type="noConversion"/>
  </si>
  <si>
    <t xml:space="preserve">新阳光爱心捐赠，日捐，每人每天一元钱	</t>
    <phoneticPr fontId="1" type="noConversion"/>
  </si>
  <si>
    <t>淘宝公益</t>
    <phoneticPr fontId="1" type="noConversion"/>
  </si>
  <si>
    <t>轻松筹</t>
    <phoneticPr fontId="1" type="noConversion"/>
  </si>
  <si>
    <t>银行</t>
    <phoneticPr fontId="1" type="noConversion"/>
  </si>
  <si>
    <t>合计</t>
    <phoneticPr fontId="1" type="noConversion"/>
  </si>
  <si>
    <t>救助白血病——需要你，我的药神</t>
    <phoneticPr fontId="1" type="noConversion"/>
  </si>
  <si>
    <t>需要你，我的药神</t>
  </si>
  <si>
    <t>反捐</t>
    <phoneticPr fontId="1" type="noConversion"/>
  </si>
  <si>
    <t xml:space="preserve">爱心捐赠-亲亲宝贝早日康复	</t>
    <phoneticPr fontId="1" type="noConversion"/>
  </si>
  <si>
    <t xml:space="preserve">爱心捐赠-罕见病与社会关怀	</t>
    <phoneticPr fontId="1" type="noConversion"/>
  </si>
  <si>
    <t>易宝支付</t>
    <phoneticPr fontId="1" type="noConversion"/>
  </si>
  <si>
    <t>让母亲远离乳癌困扰</t>
  </si>
  <si>
    <t>腾讯</t>
    <phoneticPr fontId="1" type="noConversion"/>
  </si>
  <si>
    <t xml:space="preserve">爱心捐赠-高中生闯关二次移植	</t>
  </si>
  <si>
    <t xml:space="preserve">爱心捐赠-妈妈别哭我想看你笑	</t>
  </si>
  <si>
    <t xml:space="preserve">爱心捐赠-助白血男孩再度移植	</t>
  </si>
  <si>
    <t>急救单亲血癌大学生</t>
  </si>
  <si>
    <t>来自血液科医生求助</t>
  </si>
  <si>
    <t>拿什么拯救白血儿</t>
  </si>
  <si>
    <t>血液科医生紧急求助</t>
  </si>
  <si>
    <t>白血病父亲想撑起这个家</t>
  </si>
  <si>
    <t>慈善募捐|高考了，我却没法参加|轻松公益</t>
  </si>
  <si>
    <t>慈善募捐|血癌男孩姐姐的呼唤|轻松公益</t>
  </si>
  <si>
    <t>妈妈，我看不见，我害怕！</t>
  </si>
  <si>
    <t>有一个小房间叫移植仓，只有妈妈陪我！</t>
  </si>
  <si>
    <t>香柏树</t>
    <phoneticPr fontId="1" type="noConversion"/>
  </si>
  <si>
    <t xml:space="preserve">香柏树大病儿童营养支持	</t>
  </si>
  <si>
    <t>淘宝公益</t>
  </si>
  <si>
    <t>香柏树儿童关爱中心</t>
  </si>
  <si>
    <t>银行</t>
    <phoneticPr fontId="1" type="noConversion"/>
  </si>
  <si>
    <t>刘喜睿退款</t>
    <phoneticPr fontId="1" type="noConversion"/>
  </si>
  <si>
    <t>张莉莉</t>
  </si>
  <si>
    <t>广东省华芯公益基金会</t>
    <phoneticPr fontId="1" type="noConversion"/>
  </si>
  <si>
    <t>MYONG EUN KYONG</t>
    <phoneticPr fontId="1" type="noConversion"/>
  </si>
  <si>
    <t>迪士尼</t>
    <phoneticPr fontId="1" type="noConversion"/>
  </si>
  <si>
    <t>LIXI</t>
  </si>
  <si>
    <t>北京清美创联文化发展有限公司</t>
  </si>
  <si>
    <t>无锡金玉源新能源科技有限公司</t>
  </si>
  <si>
    <t>中山市时兴装饰有限公司</t>
  </si>
  <si>
    <t>全装联（上海）文化发展有限公司</t>
  </si>
  <si>
    <t>需要你我的药神</t>
    <phoneticPr fontId="1" type="noConversion"/>
  </si>
  <si>
    <t>从非限定调整至需要你我的药神</t>
    <phoneticPr fontId="1" type="noConversion"/>
  </si>
  <si>
    <t>调整至需要你我的药神</t>
    <phoneticPr fontId="1" type="noConversion"/>
  </si>
  <si>
    <t>香柏树</t>
    <phoneticPr fontId="1" type="noConversion"/>
  </si>
  <si>
    <t>桂生悦</t>
    <phoneticPr fontId="1" type="noConversion"/>
  </si>
  <si>
    <t>淋巴瘤</t>
    <phoneticPr fontId="1" type="noConversion"/>
  </si>
  <si>
    <t>上海罗氏制药有限公司</t>
  </si>
  <si>
    <t>从个案和非限定收入调整</t>
    <phoneticPr fontId="1" type="noConversion"/>
  </si>
  <si>
    <t>2019年5月捐赠收入明细表</t>
    <phoneticPr fontId="1" type="noConversion"/>
  </si>
  <si>
    <t>单位：元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</si>
</sst>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43" fontId="0" fillId="0" borderId="0" xfId="1" applyFont="1" applyFill="1" applyAlignment="1">
      <alignment horizontal="right" vertical="center"/>
    </xf>
    <xf numFmtId="43" fontId="0" fillId="0" borderId="0" xfId="1" applyFont="1" applyFill="1">
      <alignment vertical="center"/>
    </xf>
    <xf numFmtId="0" fontId="0" fillId="0" borderId="0" xfId="0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43" fontId="0" fillId="0" borderId="0" xfId="0" applyNumberFormat="1" applyFill="1">
      <alignment vertical="center"/>
    </xf>
    <xf numFmtId="43" fontId="5" fillId="0" borderId="3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43" fontId="6" fillId="0" borderId="2" xfId="1" applyFont="1" applyFill="1" applyBorder="1">
      <alignment vertical="center"/>
    </xf>
    <xf numFmtId="43" fontId="6" fillId="0" borderId="2" xfId="1" applyFont="1" applyBorder="1">
      <alignment vertical="center"/>
    </xf>
    <xf numFmtId="0" fontId="6" fillId="0" borderId="2" xfId="0" applyFont="1" applyFill="1" applyBorder="1">
      <alignment vertical="center"/>
    </xf>
    <xf numFmtId="49" fontId="6" fillId="0" borderId="2" xfId="0" applyNumberFormat="1" applyFont="1" applyFill="1" applyBorder="1">
      <alignment vertical="center"/>
    </xf>
    <xf numFmtId="49" fontId="6" fillId="0" borderId="2" xfId="0" applyNumberFormat="1" applyFont="1" applyBorder="1" applyAlignment="1">
      <alignment vertical="center" wrapText="1"/>
    </xf>
    <xf numFmtId="43" fontId="6" fillId="0" borderId="2" xfId="1" applyFont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43" fontId="6" fillId="0" borderId="2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43" fontId="6" fillId="0" borderId="2" xfId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3" xfId="0" applyFont="1" applyFill="1" applyBorder="1" applyAlignment="1">
      <alignment horizontal="left" vertical="center" wrapText="1"/>
    </xf>
    <xf numFmtId="43" fontId="6" fillId="0" borderId="3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5" fillId="0" borderId="3" xfId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43" fontId="0" fillId="0" borderId="2" xfId="1" applyFon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43" fontId="0" fillId="0" borderId="2" xfId="1" applyFont="1" applyBorder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3" fontId="6" fillId="0" borderId="3" xfId="1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43" fontId="5" fillId="0" borderId="2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3" fontId="5" fillId="0" borderId="3" xfId="1" applyFont="1" applyFill="1" applyBorder="1" applyAlignment="1">
      <alignment horizontal="center" vertical="center" wrapText="1"/>
    </xf>
    <xf numFmtId="43" fontId="5" fillId="0" borderId="5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43" fontId="6" fillId="0" borderId="2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>
      <selection activeCell="I6" sqref="I6"/>
    </sheetView>
  </sheetViews>
  <sheetFormatPr defaultRowHeight="14.4"/>
  <cols>
    <col min="1" max="1" width="14.88671875" style="10" customWidth="1"/>
    <col min="2" max="2" width="38.44140625" style="10" customWidth="1"/>
    <col min="3" max="3" width="20.44140625" style="5" customWidth="1"/>
    <col min="4" max="4" width="26.21875" style="5" customWidth="1"/>
    <col min="5" max="5" width="22.77734375" style="4" customWidth="1"/>
    <col min="6" max="6" width="15.77734375" style="5" customWidth="1"/>
    <col min="7" max="16384" width="8.88671875" style="5"/>
  </cols>
  <sheetData>
    <row r="1" spans="1:6" ht="17.399999999999999">
      <c r="A1" s="62" t="s">
        <v>128</v>
      </c>
      <c r="B1" s="62"/>
      <c r="C1" s="62"/>
      <c r="D1" s="62"/>
      <c r="E1" s="62"/>
      <c r="F1" s="62"/>
    </row>
    <row r="2" spans="1:6">
      <c r="A2" s="7" t="s">
        <v>0</v>
      </c>
      <c r="B2" s="7"/>
      <c r="C2" s="1"/>
      <c r="D2" s="2"/>
      <c r="E2" s="3"/>
      <c r="F2" s="4" t="s">
        <v>129</v>
      </c>
    </row>
    <row r="3" spans="1:6" s="9" customFormat="1" ht="22.2" customHeight="1">
      <c r="A3" s="11" t="s">
        <v>1</v>
      </c>
      <c r="B3" s="13" t="s">
        <v>38</v>
      </c>
      <c r="C3" s="8" t="s">
        <v>2</v>
      </c>
      <c r="D3" s="6" t="s">
        <v>3</v>
      </c>
      <c r="E3" s="16" t="s">
        <v>4</v>
      </c>
      <c r="F3" s="16" t="s">
        <v>5</v>
      </c>
    </row>
    <row r="4" spans="1:6" ht="24.6" customHeight="1">
      <c r="A4" s="66" t="s">
        <v>13</v>
      </c>
      <c r="B4" s="66" t="s">
        <v>13</v>
      </c>
      <c r="C4" s="13" t="s">
        <v>18</v>
      </c>
      <c r="D4" s="12"/>
      <c r="E4" s="43">
        <v>37789.75</v>
      </c>
      <c r="F4" s="68">
        <f>SUM(E4:E6)</f>
        <v>42166.43</v>
      </c>
    </row>
    <row r="5" spans="1:6" ht="24.6" customHeight="1">
      <c r="A5" s="67"/>
      <c r="B5" s="67"/>
      <c r="C5" s="13" t="s">
        <v>26</v>
      </c>
      <c r="D5" s="12"/>
      <c r="E5" s="18">
        <v>8376.68</v>
      </c>
      <c r="F5" s="69"/>
    </row>
    <row r="6" spans="1:6" ht="24.6" customHeight="1">
      <c r="A6" s="67"/>
      <c r="B6" s="67"/>
      <c r="C6" s="13" t="s">
        <v>109</v>
      </c>
      <c r="D6" s="12" t="s">
        <v>110</v>
      </c>
      <c r="E6" s="18">
        <v>-4000</v>
      </c>
      <c r="F6" s="70"/>
    </row>
    <row r="7" spans="1:6" ht="24.6" customHeight="1">
      <c r="A7" s="66" t="s">
        <v>8</v>
      </c>
      <c r="B7" s="66" t="s">
        <v>8</v>
      </c>
      <c r="C7" s="19" t="s">
        <v>18</v>
      </c>
      <c r="D7" s="12"/>
      <c r="E7" s="17">
        <v>5394.6</v>
      </c>
      <c r="F7" s="65">
        <f>SUM(E7:E12)</f>
        <v>245209.03000000017</v>
      </c>
    </row>
    <row r="8" spans="1:6" ht="24.6" customHeight="1">
      <c r="A8" s="67"/>
      <c r="B8" s="67"/>
      <c r="C8" s="19" t="s">
        <v>9</v>
      </c>
      <c r="D8" s="12"/>
      <c r="E8" s="43">
        <v>25675.93</v>
      </c>
      <c r="F8" s="72"/>
    </row>
    <row r="9" spans="1:6" ht="24.6" customHeight="1">
      <c r="A9" s="67"/>
      <c r="B9" s="67"/>
      <c r="C9" s="13" t="s">
        <v>39</v>
      </c>
      <c r="D9" s="20"/>
      <c r="E9" s="43">
        <v>4781</v>
      </c>
      <c r="F9" s="72"/>
    </row>
    <row r="10" spans="1:6" ht="24.6" customHeight="1">
      <c r="A10" s="67"/>
      <c r="B10" s="67"/>
      <c r="C10" s="19" t="s">
        <v>18</v>
      </c>
      <c r="D10" s="12"/>
      <c r="E10" s="43">
        <v>7022.5000000001692</v>
      </c>
      <c r="F10" s="72"/>
    </row>
    <row r="11" spans="1:6" ht="30.6" customHeight="1">
      <c r="A11" s="67"/>
      <c r="B11" s="67"/>
      <c r="C11" s="13" t="s">
        <v>26</v>
      </c>
      <c r="D11" s="49" t="s">
        <v>111</v>
      </c>
      <c r="E11" s="22">
        <v>200000</v>
      </c>
      <c r="F11" s="72"/>
    </row>
    <row r="12" spans="1:6" ht="30" customHeight="1">
      <c r="A12" s="67"/>
      <c r="B12" s="67"/>
      <c r="C12" s="13" t="s">
        <v>26</v>
      </c>
      <c r="D12" s="21"/>
      <c r="E12" s="22">
        <v>2335</v>
      </c>
      <c r="F12" s="72"/>
    </row>
    <row r="13" spans="1:6" ht="24.6" customHeight="1">
      <c r="A13" s="63" t="s">
        <v>6</v>
      </c>
      <c r="B13" s="64" t="s">
        <v>7</v>
      </c>
      <c r="C13" s="19" t="s">
        <v>18</v>
      </c>
      <c r="D13" s="12"/>
      <c r="E13" s="43">
        <v>7392.88</v>
      </c>
      <c r="F13" s="65">
        <f>SUM(E13:E14)</f>
        <v>7567.82</v>
      </c>
    </row>
    <row r="14" spans="1:6" ht="24.6" customHeight="1">
      <c r="A14" s="63"/>
      <c r="B14" s="64"/>
      <c r="C14" s="19" t="s">
        <v>26</v>
      </c>
      <c r="D14" s="12"/>
      <c r="E14" s="17">
        <v>174.94</v>
      </c>
      <c r="F14" s="65"/>
    </row>
    <row r="15" spans="1:6" ht="24.6" customHeight="1">
      <c r="A15" s="56" t="s">
        <v>40</v>
      </c>
      <c r="B15" s="53" t="s">
        <v>10</v>
      </c>
      <c r="C15" s="19" t="s">
        <v>92</v>
      </c>
      <c r="D15" s="12"/>
      <c r="E15" s="43">
        <f>23408.06+2</f>
        <v>23410.06</v>
      </c>
      <c r="F15" s="59">
        <f>SUM(E15:E24)</f>
        <v>162268.33000000002</v>
      </c>
    </row>
    <row r="16" spans="1:6" ht="24.6" customHeight="1">
      <c r="A16" s="57"/>
      <c r="B16" s="54"/>
      <c r="C16" s="19" t="s">
        <v>18</v>
      </c>
      <c r="D16" s="23"/>
      <c r="E16" s="43">
        <v>2704.4000000000005</v>
      </c>
      <c r="F16" s="60"/>
    </row>
    <row r="17" spans="1:6" ht="24.6" customHeight="1">
      <c r="A17" s="57"/>
      <c r="B17" s="54"/>
      <c r="C17" s="19" t="s">
        <v>12</v>
      </c>
      <c r="D17" s="23"/>
      <c r="E17" s="17">
        <v>212</v>
      </c>
      <c r="F17" s="60"/>
    </row>
    <row r="18" spans="1:6" ht="24.6" customHeight="1">
      <c r="A18" s="57"/>
      <c r="B18" s="54"/>
      <c r="C18" s="19" t="s">
        <v>39</v>
      </c>
      <c r="D18" s="19"/>
      <c r="E18" s="18">
        <v>17</v>
      </c>
      <c r="F18" s="60"/>
    </row>
    <row r="19" spans="1:6" ht="24.6" customHeight="1">
      <c r="A19" s="57"/>
      <c r="B19" s="54"/>
      <c r="C19" s="19" t="s">
        <v>41</v>
      </c>
      <c r="D19" s="19"/>
      <c r="E19" s="43">
        <v>3220.65</v>
      </c>
      <c r="F19" s="60"/>
    </row>
    <row r="20" spans="1:6" ht="24.6" customHeight="1">
      <c r="A20" s="57"/>
      <c r="B20" s="54"/>
      <c r="C20" s="19" t="s">
        <v>35</v>
      </c>
      <c r="D20" s="12"/>
      <c r="E20" s="17">
        <v>818.22</v>
      </c>
      <c r="F20" s="60"/>
    </row>
    <row r="21" spans="1:6" ht="24.6" customHeight="1">
      <c r="A21" s="57"/>
      <c r="B21" s="54"/>
      <c r="C21" s="19" t="s">
        <v>26</v>
      </c>
      <c r="D21" s="12" t="s">
        <v>87</v>
      </c>
      <c r="E21" s="43">
        <f>210+150</f>
        <v>360</v>
      </c>
      <c r="F21" s="60"/>
    </row>
    <row r="22" spans="1:6" ht="24.6" customHeight="1">
      <c r="A22" s="57"/>
      <c r="B22" s="54"/>
      <c r="C22" s="19" t="s">
        <v>26</v>
      </c>
      <c r="D22" s="24" t="s">
        <v>112</v>
      </c>
      <c r="E22" s="17">
        <v>100000</v>
      </c>
      <c r="F22" s="60"/>
    </row>
    <row r="23" spans="1:6" ht="24.6" customHeight="1">
      <c r="A23" s="57"/>
      <c r="B23" s="54"/>
      <c r="C23" s="19" t="s">
        <v>26</v>
      </c>
      <c r="D23" s="19" t="s">
        <v>113</v>
      </c>
      <c r="E23" s="17">
        <v>2000</v>
      </c>
      <c r="F23" s="60"/>
    </row>
    <row r="24" spans="1:6" ht="24.6" customHeight="1">
      <c r="A24" s="58"/>
      <c r="B24" s="55"/>
      <c r="C24" s="19" t="s">
        <v>26</v>
      </c>
      <c r="D24" s="19" t="s">
        <v>114</v>
      </c>
      <c r="E24" s="17">
        <v>29526</v>
      </c>
      <c r="F24" s="61"/>
    </row>
    <row r="25" spans="1:6" ht="24.6" customHeight="1">
      <c r="A25" s="73" t="s">
        <v>51</v>
      </c>
      <c r="B25" s="26" t="s">
        <v>51</v>
      </c>
      <c r="C25" s="19" t="s">
        <v>44</v>
      </c>
      <c r="D25" s="26"/>
      <c r="E25" s="43">
        <f>6888.72+2</f>
        <v>6890.72</v>
      </c>
      <c r="F25" s="59">
        <f>SUM(E25:E26)</f>
        <v>6892.72</v>
      </c>
    </row>
    <row r="26" spans="1:6" ht="24.6" customHeight="1">
      <c r="A26" s="74"/>
      <c r="B26" s="26" t="s">
        <v>51</v>
      </c>
      <c r="C26" s="30" t="s">
        <v>52</v>
      </c>
      <c r="D26" s="26"/>
      <c r="E26" s="43">
        <v>2</v>
      </c>
      <c r="F26" s="61"/>
    </row>
    <row r="27" spans="1:6" ht="24.6" customHeight="1">
      <c r="A27" s="75" t="s">
        <v>53</v>
      </c>
      <c r="B27" s="31" t="s">
        <v>17</v>
      </c>
      <c r="C27" s="30" t="s">
        <v>43</v>
      </c>
      <c r="D27" s="26"/>
      <c r="E27" s="43">
        <v>1404.8299999999958</v>
      </c>
      <c r="F27" s="76">
        <f>SUM(E27:E31)</f>
        <v>11413.169999999998</v>
      </c>
    </row>
    <row r="28" spans="1:6" ht="24.6" customHeight="1">
      <c r="A28" s="75"/>
      <c r="B28" s="19" t="s">
        <v>11</v>
      </c>
      <c r="C28" s="19" t="s">
        <v>52</v>
      </c>
      <c r="D28" s="26"/>
      <c r="E28" s="43">
        <v>14</v>
      </c>
      <c r="F28" s="76"/>
    </row>
    <row r="29" spans="1:6" ht="24.6" customHeight="1">
      <c r="A29" s="75"/>
      <c r="B29" s="19" t="s">
        <v>19</v>
      </c>
      <c r="C29" s="19" t="s">
        <v>52</v>
      </c>
      <c r="D29" s="26"/>
      <c r="E29" s="43">
        <v>2</v>
      </c>
      <c r="F29" s="76"/>
    </row>
    <row r="30" spans="1:6" ht="24.6" customHeight="1">
      <c r="A30" s="75"/>
      <c r="B30" s="23" t="s">
        <v>54</v>
      </c>
      <c r="C30" s="19" t="s">
        <v>44</v>
      </c>
      <c r="D30" s="26"/>
      <c r="E30" s="43">
        <v>9988.340000000002</v>
      </c>
      <c r="F30" s="76"/>
    </row>
    <row r="31" spans="1:6" ht="24.6" customHeight="1">
      <c r="A31" s="75"/>
      <c r="B31" s="23" t="s">
        <v>20</v>
      </c>
      <c r="C31" s="19" t="s">
        <v>55</v>
      </c>
      <c r="D31" s="26"/>
      <c r="E31" s="43">
        <v>4</v>
      </c>
      <c r="F31" s="76"/>
    </row>
    <row r="32" spans="1:6" ht="31.2" customHeight="1">
      <c r="A32" s="73" t="s">
        <v>56</v>
      </c>
      <c r="B32" s="31" t="s">
        <v>56</v>
      </c>
      <c r="C32" s="30" t="s">
        <v>43</v>
      </c>
      <c r="D32" s="26"/>
      <c r="E32" s="43">
        <v>100</v>
      </c>
      <c r="F32" s="76">
        <f>SUM(E32:E37)</f>
        <v>143379.01</v>
      </c>
    </row>
    <row r="33" spans="1:6" ht="31.2" customHeight="1">
      <c r="A33" s="77"/>
      <c r="B33" s="31" t="s">
        <v>21</v>
      </c>
      <c r="C33" s="30" t="s">
        <v>52</v>
      </c>
      <c r="D33" s="26"/>
      <c r="E33" s="43">
        <v>28</v>
      </c>
      <c r="F33" s="76"/>
    </row>
    <row r="34" spans="1:6" ht="24.6" customHeight="1">
      <c r="A34" s="77"/>
      <c r="B34" s="31" t="s">
        <v>57</v>
      </c>
      <c r="C34" s="19" t="s">
        <v>58</v>
      </c>
      <c r="D34" s="26"/>
      <c r="E34" s="17">
        <v>57280.01</v>
      </c>
      <c r="F34" s="76"/>
    </row>
    <row r="35" spans="1:6" ht="24.6" customHeight="1">
      <c r="A35" s="77"/>
      <c r="B35" s="23" t="s">
        <v>56</v>
      </c>
      <c r="C35" s="32" t="s">
        <v>47</v>
      </c>
      <c r="D35" s="34" t="s">
        <v>115</v>
      </c>
      <c r="E35" s="17">
        <v>60000</v>
      </c>
      <c r="F35" s="76"/>
    </row>
    <row r="36" spans="1:6" ht="29.4" customHeight="1">
      <c r="A36" s="77"/>
      <c r="B36" s="23" t="s">
        <v>56</v>
      </c>
      <c r="C36" s="32" t="s">
        <v>47</v>
      </c>
      <c r="D36" s="34" t="s">
        <v>116</v>
      </c>
      <c r="E36" s="17">
        <v>5971</v>
      </c>
      <c r="F36" s="76"/>
    </row>
    <row r="37" spans="1:6" ht="29.4" customHeight="1">
      <c r="A37" s="77"/>
      <c r="B37" s="23" t="s">
        <v>59</v>
      </c>
      <c r="C37" s="32" t="s">
        <v>60</v>
      </c>
      <c r="D37" s="34" t="s">
        <v>117</v>
      </c>
      <c r="E37" s="17">
        <v>20000</v>
      </c>
      <c r="F37" s="76"/>
    </row>
    <row r="38" spans="1:6" ht="24.6" customHeight="1">
      <c r="A38" s="73" t="s">
        <v>61</v>
      </c>
      <c r="B38" s="26" t="s">
        <v>62</v>
      </c>
      <c r="C38" s="19" t="s">
        <v>63</v>
      </c>
      <c r="D38" s="26"/>
      <c r="E38" s="43">
        <v>200</v>
      </c>
      <c r="F38" s="59">
        <f>SUM(E38:E39)</f>
        <v>1519.99</v>
      </c>
    </row>
    <row r="39" spans="1:6" ht="24.6" customHeight="1">
      <c r="A39" s="77"/>
      <c r="B39" s="19" t="s">
        <v>64</v>
      </c>
      <c r="C39" s="19" t="s">
        <v>65</v>
      </c>
      <c r="D39" s="26"/>
      <c r="E39" s="43">
        <v>1319.99</v>
      </c>
      <c r="F39" s="60"/>
    </row>
    <row r="40" spans="1:6" ht="24.6" customHeight="1">
      <c r="A40" s="78" t="s">
        <v>66</v>
      </c>
      <c r="B40" s="19" t="s">
        <v>89</v>
      </c>
      <c r="C40" s="19" t="s">
        <v>67</v>
      </c>
      <c r="D40" s="26"/>
      <c r="E40" s="43">
        <v>3804.5100000000016</v>
      </c>
      <c r="F40" s="65">
        <f>SUM(E40:E44)</f>
        <v>79339.219999951369</v>
      </c>
    </row>
    <row r="41" spans="1:6" ht="24.6" customHeight="1">
      <c r="A41" s="78"/>
      <c r="B41" s="19" t="s">
        <v>88</v>
      </c>
      <c r="C41" s="19" t="s">
        <v>67</v>
      </c>
      <c r="D41" s="26"/>
      <c r="E41" s="43">
        <v>75376.709999951374</v>
      </c>
      <c r="F41" s="65"/>
    </row>
    <row r="42" spans="1:6" ht="24.6" customHeight="1">
      <c r="A42" s="78"/>
      <c r="B42" s="23" t="s">
        <v>68</v>
      </c>
      <c r="C42" s="19" t="s">
        <v>69</v>
      </c>
      <c r="D42" s="26"/>
      <c r="E42" s="43">
        <v>65</v>
      </c>
      <c r="F42" s="65"/>
    </row>
    <row r="43" spans="1:6" ht="24.6" customHeight="1">
      <c r="A43" s="78"/>
      <c r="B43" s="23" t="s">
        <v>22</v>
      </c>
      <c r="C43" s="19" t="s">
        <v>70</v>
      </c>
      <c r="D43" s="26"/>
      <c r="E43" s="43">
        <v>50</v>
      </c>
      <c r="F43" s="65"/>
    </row>
    <row r="44" spans="1:6" ht="24.6" customHeight="1">
      <c r="A44" s="78"/>
      <c r="B44" s="23" t="s">
        <v>71</v>
      </c>
      <c r="C44" s="19" t="s">
        <v>72</v>
      </c>
      <c r="D44" s="26"/>
      <c r="E44" s="17">
        <v>43</v>
      </c>
      <c r="F44" s="65"/>
    </row>
    <row r="45" spans="1:6" ht="24.6" customHeight="1">
      <c r="A45" s="26" t="s">
        <v>75</v>
      </c>
      <c r="B45" s="19"/>
      <c r="C45" s="19" t="s">
        <v>76</v>
      </c>
      <c r="D45" s="26"/>
      <c r="E45" s="43">
        <v>3</v>
      </c>
      <c r="F45" s="16">
        <f>E45</f>
        <v>3</v>
      </c>
    </row>
    <row r="46" spans="1:6" ht="24.6" customHeight="1">
      <c r="A46" s="37" t="s">
        <v>74</v>
      </c>
      <c r="B46" s="45" t="s">
        <v>91</v>
      </c>
      <c r="C46" s="19" t="s">
        <v>90</v>
      </c>
      <c r="D46" s="26"/>
      <c r="E46" s="50">
        <v>6609.63</v>
      </c>
      <c r="F46" s="40">
        <f>SUM(E46:E46)</f>
        <v>6609.63</v>
      </c>
    </row>
    <row r="47" spans="1:6" ht="24.6" customHeight="1">
      <c r="A47" s="42" t="s">
        <v>24</v>
      </c>
      <c r="B47" s="42" t="s">
        <v>24</v>
      </c>
      <c r="C47" s="19" t="s">
        <v>46</v>
      </c>
      <c r="D47" s="26"/>
      <c r="E47" s="43">
        <f>343.6</f>
        <v>343.6</v>
      </c>
      <c r="F47" s="38">
        <f>SUM(E47:E47)</f>
        <v>343.6</v>
      </c>
    </row>
    <row r="48" spans="1:6" ht="24.6" customHeight="1">
      <c r="A48" s="23" t="s">
        <v>25</v>
      </c>
      <c r="B48" s="23" t="s">
        <v>25</v>
      </c>
      <c r="C48" s="19" t="s">
        <v>46</v>
      </c>
      <c r="D48" s="26"/>
      <c r="E48" s="43">
        <v>6380.660000000069</v>
      </c>
      <c r="F48" s="28">
        <f>SUM(E48:E48)</f>
        <v>6380.660000000069</v>
      </c>
    </row>
    <row r="49" spans="1:6" ht="24.6" customHeight="1">
      <c r="A49" s="53" t="s">
        <v>86</v>
      </c>
      <c r="B49" s="23" t="s">
        <v>85</v>
      </c>
      <c r="C49" s="19" t="s">
        <v>82</v>
      </c>
      <c r="D49" s="26"/>
      <c r="E49" s="43">
        <v>21</v>
      </c>
      <c r="F49" s="59">
        <f>SUM(E49:E50)</f>
        <v>209652</v>
      </c>
    </row>
    <row r="50" spans="1:6" ht="24.6" customHeight="1">
      <c r="A50" s="55"/>
      <c r="B50" s="35" t="s">
        <v>85</v>
      </c>
      <c r="C50" s="19" t="s">
        <v>45</v>
      </c>
      <c r="D50" s="48" t="s">
        <v>127</v>
      </c>
      <c r="E50" s="43">
        <v>209631</v>
      </c>
      <c r="F50" s="61"/>
    </row>
    <row r="51" spans="1:6" ht="24.6" customHeight="1">
      <c r="A51" s="73" t="s">
        <v>78</v>
      </c>
      <c r="B51" s="23" t="s">
        <v>23</v>
      </c>
      <c r="C51" s="19" t="s">
        <v>70</v>
      </c>
      <c r="D51" s="19"/>
      <c r="E51" s="43">
        <v>2499</v>
      </c>
      <c r="F51" s="59">
        <f>SUM(E51:E59)</f>
        <v>-896.46</v>
      </c>
    </row>
    <row r="52" spans="1:6" ht="24.6" customHeight="1">
      <c r="A52" s="77"/>
      <c r="B52" s="23" t="s">
        <v>36</v>
      </c>
      <c r="C52" s="19" t="s">
        <v>70</v>
      </c>
      <c r="D52" s="26"/>
      <c r="E52" s="17">
        <v>30</v>
      </c>
      <c r="F52" s="60"/>
    </row>
    <row r="53" spans="1:6" ht="24.6" customHeight="1">
      <c r="A53" s="77"/>
      <c r="B53" s="31" t="s">
        <v>79</v>
      </c>
      <c r="C53" s="30" t="s">
        <v>67</v>
      </c>
      <c r="D53" s="26"/>
      <c r="E53" s="43">
        <v>401</v>
      </c>
      <c r="F53" s="60"/>
    </row>
    <row r="54" spans="1:6" ht="24.6" customHeight="1">
      <c r="A54" s="77"/>
      <c r="B54" s="19" t="s">
        <v>80</v>
      </c>
      <c r="C54" s="30" t="s">
        <v>81</v>
      </c>
      <c r="D54" s="26"/>
      <c r="E54" s="43">
        <v>111</v>
      </c>
      <c r="F54" s="60"/>
    </row>
    <row r="55" spans="1:6" ht="24.6" customHeight="1">
      <c r="A55" s="77"/>
      <c r="B55" s="19" t="s">
        <v>37</v>
      </c>
      <c r="C55" s="30" t="s">
        <v>81</v>
      </c>
      <c r="D55" s="26"/>
      <c r="E55" s="43">
        <v>60</v>
      </c>
      <c r="F55" s="60"/>
    </row>
    <row r="56" spans="1:6" ht="24.6" customHeight="1">
      <c r="A56" s="77"/>
      <c r="B56" s="23"/>
      <c r="C56" s="35" t="s">
        <v>26</v>
      </c>
      <c r="D56" s="34" t="s">
        <v>118</v>
      </c>
      <c r="E56" s="18">
        <v>1000</v>
      </c>
      <c r="F56" s="60"/>
    </row>
    <row r="57" spans="1:6" ht="49.2" customHeight="1">
      <c r="A57" s="77"/>
      <c r="B57" s="23"/>
      <c r="C57" s="23" t="s">
        <v>83</v>
      </c>
      <c r="D57" s="36" t="s">
        <v>119</v>
      </c>
      <c r="E57" s="18">
        <v>3186.2</v>
      </c>
      <c r="F57" s="60"/>
    </row>
    <row r="58" spans="1:6" ht="24.6" customHeight="1">
      <c r="A58" s="77"/>
      <c r="B58" s="23"/>
      <c r="C58" s="23" t="s">
        <v>83</v>
      </c>
      <c r="D58" s="30"/>
      <c r="E58" s="18">
        <v>100.34</v>
      </c>
      <c r="F58" s="60"/>
    </row>
    <row r="59" spans="1:6" ht="24.6" customHeight="1">
      <c r="A59" s="77"/>
      <c r="B59" s="35" t="s">
        <v>120</v>
      </c>
      <c r="C59" s="47" t="s">
        <v>45</v>
      </c>
      <c r="D59" s="36" t="s">
        <v>121</v>
      </c>
      <c r="E59" s="18">
        <v>-8284</v>
      </c>
      <c r="F59" s="60"/>
    </row>
    <row r="60" spans="1:6" ht="24.6" customHeight="1">
      <c r="A60" s="29" t="s">
        <v>48</v>
      </c>
      <c r="B60" s="23" t="s">
        <v>49</v>
      </c>
      <c r="C60" s="19" t="s">
        <v>50</v>
      </c>
      <c r="D60" s="26"/>
      <c r="E60" s="17">
        <v>2867.4</v>
      </c>
      <c r="F60" s="28">
        <f>E60</f>
        <v>2867.4</v>
      </c>
    </row>
    <row r="61" spans="1:6" ht="24.6" customHeight="1">
      <c r="A61" s="25" t="s">
        <v>77</v>
      </c>
      <c r="B61" s="19"/>
      <c r="C61" s="19" t="s">
        <v>73</v>
      </c>
      <c r="D61" s="26"/>
      <c r="E61" s="17">
        <v>2980</v>
      </c>
      <c r="F61" s="15">
        <f>E61</f>
        <v>2980</v>
      </c>
    </row>
    <row r="62" spans="1:6" ht="24.6" customHeight="1">
      <c r="A62" s="56" t="s">
        <v>42</v>
      </c>
      <c r="B62" s="44" t="s">
        <v>27</v>
      </c>
      <c r="C62" s="19" t="s">
        <v>43</v>
      </c>
      <c r="D62" s="26"/>
      <c r="E62" s="18">
        <v>19215.639999991658</v>
      </c>
      <c r="F62" s="59">
        <f>SUM(E62:E85)</f>
        <v>218579.43000000803</v>
      </c>
    </row>
    <row r="63" spans="1:6" ht="24.6" customHeight="1">
      <c r="A63" s="57"/>
      <c r="B63" s="44" t="s">
        <v>28</v>
      </c>
      <c r="C63" s="19" t="s">
        <v>43</v>
      </c>
      <c r="D63" s="26"/>
      <c r="E63" s="18">
        <v>42886.840000013086</v>
      </c>
      <c r="F63" s="60"/>
    </row>
    <row r="64" spans="1:6" ht="24.6" customHeight="1">
      <c r="A64" s="57"/>
      <c r="B64" s="44" t="s">
        <v>29</v>
      </c>
      <c r="C64" s="19" t="s">
        <v>43</v>
      </c>
      <c r="D64" s="26"/>
      <c r="E64" s="18">
        <v>1120.5399999999993</v>
      </c>
      <c r="F64" s="60"/>
    </row>
    <row r="65" spans="1:6" ht="24.6" customHeight="1">
      <c r="A65" s="57"/>
      <c r="B65" s="44" t="s">
        <v>30</v>
      </c>
      <c r="C65" s="19" t="s">
        <v>43</v>
      </c>
      <c r="D65" s="26"/>
      <c r="E65" s="18">
        <v>15905.840000022803</v>
      </c>
      <c r="F65" s="60"/>
    </row>
    <row r="66" spans="1:6" ht="24.6" customHeight="1">
      <c r="A66" s="57"/>
      <c r="B66" s="44" t="s">
        <v>31</v>
      </c>
      <c r="C66" s="19" t="s">
        <v>43</v>
      </c>
      <c r="D66" s="26"/>
      <c r="E66" s="18">
        <v>8810.7100000036771</v>
      </c>
      <c r="F66" s="60"/>
    </row>
    <row r="67" spans="1:6" ht="24.6" customHeight="1">
      <c r="A67" s="57"/>
      <c r="B67" s="44" t="s">
        <v>93</v>
      </c>
      <c r="C67" s="19" t="s">
        <v>43</v>
      </c>
      <c r="D67" s="26"/>
      <c r="E67" s="18">
        <v>40328.009999999536</v>
      </c>
      <c r="F67" s="60"/>
    </row>
    <row r="68" spans="1:6" ht="24.6" customHeight="1">
      <c r="A68" s="57"/>
      <c r="B68" s="44" t="s">
        <v>94</v>
      </c>
      <c r="C68" s="19" t="s">
        <v>43</v>
      </c>
      <c r="D68" s="26"/>
      <c r="E68" s="18">
        <v>26.12</v>
      </c>
      <c r="F68" s="60"/>
    </row>
    <row r="69" spans="1:6" ht="24.6" customHeight="1">
      <c r="A69" s="57"/>
      <c r="B69" s="44" t="s">
        <v>14</v>
      </c>
      <c r="C69" s="19" t="s">
        <v>43</v>
      </c>
      <c r="D69" s="26"/>
      <c r="E69" s="18">
        <v>117.50999999999999</v>
      </c>
      <c r="F69" s="60"/>
    </row>
    <row r="70" spans="1:6" ht="24.6" customHeight="1">
      <c r="A70" s="57"/>
      <c r="B70" s="44" t="s">
        <v>32</v>
      </c>
      <c r="C70" s="19" t="s">
        <v>43</v>
      </c>
      <c r="D70" s="26"/>
      <c r="E70" s="18">
        <v>46623.56000002849</v>
      </c>
      <c r="F70" s="60"/>
    </row>
    <row r="71" spans="1:6" ht="24.6" customHeight="1">
      <c r="A71" s="57"/>
      <c r="B71" s="44" t="s">
        <v>33</v>
      </c>
      <c r="C71" s="19" t="s">
        <v>43</v>
      </c>
      <c r="D71" s="26"/>
      <c r="E71" s="17">
        <v>12682.210000013138</v>
      </c>
      <c r="F71" s="60"/>
    </row>
    <row r="72" spans="1:6" ht="24.6" customHeight="1">
      <c r="A72" s="57"/>
      <c r="B72" s="44" t="s">
        <v>15</v>
      </c>
      <c r="C72" s="19" t="s">
        <v>43</v>
      </c>
      <c r="D72" s="26"/>
      <c r="E72" s="18">
        <v>1898.7599999999898</v>
      </c>
      <c r="F72" s="60"/>
    </row>
    <row r="73" spans="1:6" ht="24.6" customHeight="1">
      <c r="A73" s="57"/>
      <c r="B73" s="44" t="s">
        <v>34</v>
      </c>
      <c r="C73" s="19" t="s">
        <v>43</v>
      </c>
      <c r="D73" s="26"/>
      <c r="E73" s="18">
        <v>1371.059999999994</v>
      </c>
      <c r="F73" s="60"/>
    </row>
    <row r="74" spans="1:6" ht="24.6" customHeight="1">
      <c r="A74" s="57"/>
      <c r="B74" s="44" t="s">
        <v>95</v>
      </c>
      <c r="C74" s="19" t="s">
        <v>43</v>
      </c>
      <c r="D74" s="26"/>
      <c r="E74" s="17">
        <v>40839.799999999945</v>
      </c>
      <c r="F74" s="60"/>
    </row>
    <row r="75" spans="1:6" ht="24.6" customHeight="1">
      <c r="A75" s="57"/>
      <c r="B75" s="44" t="s">
        <v>16</v>
      </c>
      <c r="C75" s="19" t="s">
        <v>43</v>
      </c>
      <c r="D75" s="26"/>
      <c r="E75" s="17">
        <v>157193.37999993574</v>
      </c>
      <c r="F75" s="60"/>
    </row>
    <row r="76" spans="1:6" ht="24.6" customHeight="1">
      <c r="A76" s="57"/>
      <c r="B76" s="46" t="s">
        <v>96</v>
      </c>
      <c r="C76" s="19" t="s">
        <v>44</v>
      </c>
      <c r="D76" s="26"/>
      <c r="E76" s="17">
        <v>596.19000000000005</v>
      </c>
      <c r="F76" s="60"/>
    </row>
    <row r="77" spans="1:6" ht="24.6" customHeight="1">
      <c r="A77" s="57"/>
      <c r="B77" s="46" t="s">
        <v>97</v>
      </c>
      <c r="C77" s="19" t="s">
        <v>44</v>
      </c>
      <c r="D77" s="26"/>
      <c r="E77" s="17">
        <v>0.01</v>
      </c>
      <c r="F77" s="60"/>
    </row>
    <row r="78" spans="1:6" ht="24.6" customHeight="1">
      <c r="A78" s="57"/>
      <c r="B78" s="46" t="s">
        <v>98</v>
      </c>
      <c r="C78" s="19" t="s">
        <v>44</v>
      </c>
      <c r="D78" s="26"/>
      <c r="E78" s="17">
        <v>540</v>
      </c>
      <c r="F78" s="60"/>
    </row>
    <row r="79" spans="1:6" ht="24.6" customHeight="1">
      <c r="A79" s="57"/>
      <c r="B79" s="46" t="s">
        <v>99</v>
      </c>
      <c r="C79" s="19" t="s">
        <v>44</v>
      </c>
      <c r="D79" s="26"/>
      <c r="E79" s="17">
        <f>22275.69+11</f>
        <v>22286.69</v>
      </c>
      <c r="F79" s="60"/>
    </row>
    <row r="80" spans="1:6" ht="24.6" customHeight="1">
      <c r="A80" s="57"/>
      <c r="B80" s="46" t="s">
        <v>100</v>
      </c>
      <c r="C80" s="19" t="s">
        <v>45</v>
      </c>
      <c r="D80" s="26"/>
      <c r="E80" s="17">
        <v>1</v>
      </c>
      <c r="F80" s="60"/>
    </row>
    <row r="81" spans="1:6" ht="24.6" customHeight="1">
      <c r="A81" s="57"/>
      <c r="B81" s="46" t="s">
        <v>101</v>
      </c>
      <c r="C81" s="19" t="s">
        <v>45</v>
      </c>
      <c r="D81" s="26"/>
      <c r="E81" s="17">
        <v>1</v>
      </c>
      <c r="F81" s="60"/>
    </row>
    <row r="82" spans="1:6" ht="24.6" customHeight="1">
      <c r="A82" s="57"/>
      <c r="B82" s="46" t="s">
        <v>102</v>
      </c>
      <c r="C82" s="19" t="s">
        <v>45</v>
      </c>
      <c r="D82" s="51"/>
      <c r="E82" s="18">
        <v>1</v>
      </c>
      <c r="F82" s="60"/>
    </row>
    <row r="83" spans="1:6" ht="24.6" customHeight="1">
      <c r="A83" s="57"/>
      <c r="B83" s="52" t="s">
        <v>103</v>
      </c>
      <c r="C83" s="19" t="s">
        <v>90</v>
      </c>
      <c r="D83" s="51"/>
      <c r="E83" s="50">
        <v>6971.9</v>
      </c>
      <c r="F83" s="60"/>
    </row>
    <row r="84" spans="1:6" ht="24.6" customHeight="1">
      <c r="A84" s="57"/>
      <c r="B84" s="52" t="s">
        <v>104</v>
      </c>
      <c r="C84" s="19" t="s">
        <v>90</v>
      </c>
      <c r="D84" s="51"/>
      <c r="E84" s="50">
        <v>508.65999999999997</v>
      </c>
      <c r="F84" s="60"/>
    </row>
    <row r="85" spans="1:6" ht="24.6" customHeight="1">
      <c r="A85" s="58"/>
      <c r="B85" s="52" t="s">
        <v>120</v>
      </c>
      <c r="C85" s="19" t="s">
        <v>45</v>
      </c>
      <c r="D85" s="51" t="s">
        <v>122</v>
      </c>
      <c r="E85" s="50">
        <v>-201347</v>
      </c>
      <c r="F85" s="61"/>
    </row>
    <row r="86" spans="1:6" ht="24.6" customHeight="1">
      <c r="A86" s="56" t="s">
        <v>105</v>
      </c>
      <c r="B86" s="44" t="s">
        <v>106</v>
      </c>
      <c r="C86" s="44" t="s">
        <v>107</v>
      </c>
      <c r="D86" s="51"/>
      <c r="E86" s="50">
        <v>2</v>
      </c>
      <c r="F86" s="59">
        <f>SUM(E86:E88)</f>
        <v>200319</v>
      </c>
    </row>
    <row r="87" spans="1:6" ht="24.6" customHeight="1">
      <c r="A87" s="57"/>
      <c r="B87" s="46" t="s">
        <v>108</v>
      </c>
      <c r="C87" s="44" t="s">
        <v>58</v>
      </c>
      <c r="D87" s="51"/>
      <c r="E87" s="43">
        <v>317</v>
      </c>
      <c r="F87" s="60"/>
    </row>
    <row r="88" spans="1:6" ht="24.6" customHeight="1">
      <c r="A88" s="58"/>
      <c r="B88" s="46" t="s">
        <v>123</v>
      </c>
      <c r="C88" s="44" t="s">
        <v>109</v>
      </c>
      <c r="D88" s="51" t="s">
        <v>124</v>
      </c>
      <c r="E88" s="43">
        <v>200000</v>
      </c>
      <c r="F88" s="61"/>
    </row>
    <row r="89" spans="1:6" ht="24.6" customHeight="1">
      <c r="A89" s="41" t="s">
        <v>125</v>
      </c>
      <c r="B89" s="46"/>
      <c r="C89" s="44" t="s">
        <v>109</v>
      </c>
      <c r="D89" s="51" t="s">
        <v>126</v>
      </c>
      <c r="E89" s="43">
        <v>150000</v>
      </c>
      <c r="F89" s="39">
        <f>E89</f>
        <v>150000</v>
      </c>
    </row>
    <row r="90" spans="1:6" ht="24.6" customHeight="1">
      <c r="A90" s="71" t="s">
        <v>84</v>
      </c>
      <c r="B90" s="71"/>
      <c r="C90" s="27"/>
      <c r="D90" s="19"/>
      <c r="E90" s="33"/>
      <c r="F90" s="17">
        <f>SUM(F4:F89)</f>
        <v>1496593.9799999597</v>
      </c>
    </row>
    <row r="92" spans="1:6">
      <c r="F92" s="14"/>
    </row>
  </sheetData>
  <mergeCells count="32">
    <mergeCell ref="A32:A37"/>
    <mergeCell ref="F32:F37"/>
    <mergeCell ref="F15:F24"/>
    <mergeCell ref="A90:B90"/>
    <mergeCell ref="F7:F12"/>
    <mergeCell ref="B7:B12"/>
    <mergeCell ref="A7:A12"/>
    <mergeCell ref="A25:A26"/>
    <mergeCell ref="F25:F26"/>
    <mergeCell ref="A27:A31"/>
    <mergeCell ref="F27:F31"/>
    <mergeCell ref="F51:F59"/>
    <mergeCell ref="A51:A59"/>
    <mergeCell ref="A38:A39"/>
    <mergeCell ref="F38:F39"/>
    <mergeCell ref="A40:A44"/>
    <mergeCell ref="F40:F44"/>
    <mergeCell ref="F49:F50"/>
    <mergeCell ref="A49:A50"/>
    <mergeCell ref="A1:F1"/>
    <mergeCell ref="A15:A24"/>
    <mergeCell ref="B15:B24"/>
    <mergeCell ref="A13:A14"/>
    <mergeCell ref="B13:B14"/>
    <mergeCell ref="F13:F14"/>
    <mergeCell ref="A4:A6"/>
    <mergeCell ref="B4:B6"/>
    <mergeCell ref="F4:F6"/>
    <mergeCell ref="A62:A85"/>
    <mergeCell ref="F62:F85"/>
    <mergeCell ref="A86:A88"/>
    <mergeCell ref="F86:F8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2020-10-12T05:12:49Z</dcterms:modified>
</cp:coreProperties>
</file>