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20" windowWidth="21096" windowHeight="8592"/>
  </bookViews>
  <sheets>
    <sheet name="5.收入明细表" sheetId="1" r:id="rId1"/>
  </sheets>
  <externalReferences>
    <externalReference r:id="rId2"/>
  </externalReferences>
  <definedNames>
    <definedName name="_xlnm._FilterDatabase" localSheetId="0" hidden="1">'5.收入明细表'!$A$3:$F$109</definedName>
    <definedName name="科目余额表">'[1]6.科目余额表'!#REF!</definedName>
  </definedNames>
  <calcPr calcId="125725"/>
</workbook>
</file>

<file path=xl/calcChain.xml><?xml version="1.0" encoding="utf-8"?>
<calcChain xmlns="http://schemas.openxmlformats.org/spreadsheetml/2006/main">
  <c r="E17" i="1"/>
  <c r="F4" l="1"/>
  <c r="F10"/>
  <c r="F12"/>
  <c r="F63"/>
  <c r="F64"/>
  <c r="F66"/>
  <c r="F67"/>
  <c r="F68"/>
  <c r="F69"/>
  <c r="F80"/>
  <c r="F82"/>
  <c r="F83"/>
  <c r="F84"/>
  <c r="F85"/>
  <c r="F101"/>
  <c r="E76"/>
  <c r="F74" s="1"/>
  <c r="E69"/>
  <c r="E24"/>
  <c r="F24" s="1"/>
  <c r="E21"/>
  <c r="F18" s="1"/>
  <c r="F107" l="1"/>
</calcChain>
</file>

<file path=xl/sharedStrings.xml><?xml version="1.0" encoding="utf-8"?>
<sst xmlns="http://schemas.openxmlformats.org/spreadsheetml/2006/main" count="232" uniqueCount="118">
  <si>
    <t>单位：北京新阳光慈善基金会</t>
    <phoneticPr fontId="3" type="noConversion"/>
  </si>
  <si>
    <t>项目</t>
    <phoneticPr fontId="3" type="noConversion"/>
  </si>
  <si>
    <t>分类项目</t>
    <phoneticPr fontId="3" type="noConversion"/>
  </si>
  <si>
    <t>平台</t>
    <phoneticPr fontId="3" type="noConversion"/>
  </si>
  <si>
    <t>捐赠人</t>
    <phoneticPr fontId="3" type="noConversion"/>
  </si>
  <si>
    <t>金额</t>
    <phoneticPr fontId="3" type="noConversion"/>
  </si>
  <si>
    <t>小计</t>
    <phoneticPr fontId="3" type="noConversion"/>
  </si>
  <si>
    <t>V爱</t>
    <phoneticPr fontId="3" type="noConversion"/>
  </si>
  <si>
    <t>源基金</t>
    <phoneticPr fontId="3" type="noConversion"/>
  </si>
  <si>
    <t>银行</t>
    <phoneticPr fontId="3" type="noConversion"/>
  </si>
  <si>
    <t>焕蓝基金</t>
    <phoneticPr fontId="3" type="noConversion"/>
  </si>
  <si>
    <t>舒缓</t>
    <phoneticPr fontId="3" type="noConversion"/>
  </si>
  <si>
    <t>童样的世界</t>
  </si>
  <si>
    <t>香柏树</t>
  </si>
  <si>
    <t>轻松筹</t>
    <phoneticPr fontId="3" type="noConversion"/>
  </si>
  <si>
    <t>不怕，我们一起同行</t>
  </si>
  <si>
    <t>撑起失独老人的希望</t>
  </si>
  <si>
    <t>成为一个更好的自己</t>
  </si>
  <si>
    <t>护曦行动守护早产儿</t>
  </si>
  <si>
    <t>活出你的样子</t>
  </si>
  <si>
    <t>精障病友互助计划</t>
  </si>
  <si>
    <t>流动儿童的珍贵角落</t>
  </si>
  <si>
    <t>喜乐烛光 点亮生命</t>
  </si>
  <si>
    <t>幸福1+N计划</t>
  </si>
  <si>
    <t>以爱许他们以未来05</t>
  </si>
  <si>
    <t>青青草</t>
    <phoneticPr fontId="3" type="noConversion"/>
  </si>
  <si>
    <t>个案</t>
    <phoneticPr fontId="3" type="noConversion"/>
  </si>
  <si>
    <t>病房学校</t>
    <phoneticPr fontId="3" type="noConversion"/>
  </si>
  <si>
    <t xml:space="preserve">生命的礼物	</t>
  </si>
  <si>
    <t>不定项</t>
    <phoneticPr fontId="3" type="noConversion"/>
  </si>
  <si>
    <t>合计</t>
    <phoneticPr fontId="3" type="noConversion"/>
  </si>
  <si>
    <t>腾讯公益</t>
    <phoneticPr fontId="3" type="noConversion"/>
  </si>
  <si>
    <t>银行</t>
  </si>
  <si>
    <t>北京科园信海医药经营有限公司</t>
  </si>
  <si>
    <t>王顺建</t>
  </si>
  <si>
    <t>支付宝（王俊凯）</t>
    <phoneticPr fontId="3" type="noConversion"/>
  </si>
  <si>
    <t>启智儿童图书馆</t>
  </si>
  <si>
    <t>支付宝（V爱）</t>
    <phoneticPr fontId="3" type="noConversion"/>
  </si>
  <si>
    <t>支付宝（新阳光）</t>
    <phoneticPr fontId="3" type="noConversion"/>
  </si>
  <si>
    <t>百度公益基金会</t>
    <phoneticPr fontId="3" type="noConversion"/>
  </si>
  <si>
    <t>病房学校</t>
  </si>
  <si>
    <t>微博</t>
    <phoneticPr fontId="3" type="noConversion"/>
  </si>
  <si>
    <t>上海病房</t>
    <phoneticPr fontId="3" type="noConversion"/>
  </si>
  <si>
    <t>微博</t>
    <phoneticPr fontId="3" type="noConversion"/>
  </si>
  <si>
    <t>公益宝贝</t>
    <phoneticPr fontId="3" type="noConversion"/>
  </si>
  <si>
    <t>血癌男孩姐姐的呼唤</t>
  </si>
  <si>
    <t xml:space="preserve">白血病男孩盼救助  </t>
  </si>
  <si>
    <t>白血病男孩盼救助</t>
  </si>
  <si>
    <t>继父为爱救再障儿</t>
  </si>
  <si>
    <t>救助1岁神母小浩森</t>
  </si>
  <si>
    <t>母女一心，共抗血癌</t>
  </si>
  <si>
    <t>为了孩子我要活下去</t>
  </si>
  <si>
    <t>为小海龙加油</t>
  </si>
  <si>
    <t>我和高考有个约定</t>
  </si>
  <si>
    <t>移植仓里的漫画梦</t>
  </si>
  <si>
    <t>助兄弟俩救血癌父亲</t>
  </si>
  <si>
    <t xml:space="preserve">9岁白血病童盼救治	</t>
  </si>
  <si>
    <t xml:space="preserve">白血病父亲难舍幼子	</t>
  </si>
  <si>
    <t xml:space="preserve">白血病男盼陪妻分娩	</t>
  </si>
  <si>
    <t xml:space="preserve">白血病男童盼救助	</t>
  </si>
  <si>
    <t xml:space="preserve">白血病女孩挣扎求生	</t>
  </si>
  <si>
    <t xml:space="preserve">白血病少年急需移植	</t>
  </si>
  <si>
    <t xml:space="preserve">肝母细胞瘤儿请留下	</t>
  </si>
  <si>
    <t xml:space="preserve">救助4岁患罕见病娃	</t>
  </si>
  <si>
    <t xml:space="preserve">救助白血病父亲重生	</t>
  </si>
  <si>
    <t xml:space="preserve">救助白血病美女宝妈	</t>
  </si>
  <si>
    <t xml:space="preserve">救助地贫待移植江江	</t>
  </si>
  <si>
    <t xml:space="preserve">救助贫困家白血病娃	</t>
  </si>
  <si>
    <t xml:space="preserve">救助贫困淋巴瘤母亲	</t>
  </si>
  <si>
    <t xml:space="preserve">救助贫困噬血病男童	</t>
  </si>
  <si>
    <t xml:space="preserve">救助重型再障雨晨	</t>
  </si>
  <si>
    <t xml:space="preserve">年轻妈妈勇战白血病	</t>
  </si>
  <si>
    <t xml:space="preserve">牵手白血小公主朵朵	</t>
  </si>
  <si>
    <t xml:space="preserve">失明白血病患音乐梦	</t>
  </si>
  <si>
    <t xml:space="preserve">为重疾宝贝加油	</t>
  </si>
  <si>
    <t xml:space="preserve">小梓瑞勇战白血病	</t>
  </si>
  <si>
    <t xml:space="preserve">移植后的排异男孩	</t>
  </si>
  <si>
    <t xml:space="preserve">圆欣南上学梦	</t>
  </si>
  <si>
    <t xml:space="preserve">助力白血病患儿返校	</t>
  </si>
  <si>
    <t xml:space="preserve">助力单亲白血病患儿	</t>
  </si>
  <si>
    <t xml:space="preserve">助力乐观淋巴瘤患儿	</t>
  </si>
  <si>
    <t xml:space="preserve">助力美英战胜白血病	</t>
  </si>
  <si>
    <t xml:space="preserve">焕蓝梦想公益基金  </t>
    <phoneticPr fontId="3" type="noConversion"/>
  </si>
  <si>
    <t xml:space="preserve">骨髓库	</t>
  </si>
  <si>
    <t>与爱笑儿童战胜病魔</t>
  </si>
  <si>
    <t>联爱工程</t>
  </si>
  <si>
    <t>淋巴瘤</t>
  </si>
  <si>
    <t>乳癌</t>
  </si>
  <si>
    <t xml:space="preserve">康乃馨乳癌微课堂  </t>
  </si>
  <si>
    <t>大病儿童的生命的礼物</t>
  </si>
  <si>
    <t xml:space="preserve">大病儿童的生命的礼物	</t>
  </si>
  <si>
    <t xml:space="preserve">口罩天使	</t>
  </si>
  <si>
    <t xml:space="preserve">生命的礼物  </t>
    <phoneticPr fontId="3" type="noConversion"/>
  </si>
  <si>
    <t>舒缓</t>
    <phoneticPr fontId="3" type="noConversion"/>
  </si>
  <si>
    <r>
      <rPr>
        <sz val="10"/>
        <color rgb="FF333333"/>
        <rFont val="宋体"/>
        <family val="3"/>
        <charset val="134"/>
      </rPr>
      <t>让温暖和爱铺满去往天国的路</t>
    </r>
    <r>
      <rPr>
        <sz val="10"/>
        <color rgb="FF333333"/>
        <rFont val="Arial"/>
        <family val="2"/>
      </rPr>
      <t/>
    </r>
    <phoneticPr fontId="3" type="noConversion"/>
  </si>
  <si>
    <t>舒缓</t>
  </si>
  <si>
    <t>灵犀</t>
    <phoneticPr fontId="3" type="noConversion"/>
  </si>
  <si>
    <t>中国共产主义青年团中信银行委员会</t>
  </si>
  <si>
    <t>水滴互保科技</t>
  </si>
  <si>
    <t>利保益基金会</t>
  </si>
  <si>
    <t>让熊猫血不再稀有</t>
  </si>
  <si>
    <t>稀有血联盟</t>
    <phoneticPr fontId="3" type="noConversion"/>
  </si>
  <si>
    <t xml:space="preserve">铺就癌症儿童康复路  </t>
    <phoneticPr fontId="3" type="noConversion"/>
  </si>
  <si>
    <t xml:space="preserve">医生助手	</t>
  </si>
  <si>
    <t xml:space="preserve">助力研究抗战血癌	</t>
  </si>
  <si>
    <t>助儿</t>
    <phoneticPr fontId="3" type="noConversion"/>
  </si>
  <si>
    <t>唐宝宝的艺术治疗课</t>
  </si>
  <si>
    <t>铿锵玫瑰</t>
  </si>
  <si>
    <t>上海罗氏制药有限公司</t>
  </si>
  <si>
    <t>竹林计划</t>
    <phoneticPr fontId="3" type="noConversion"/>
  </si>
  <si>
    <t>轻松筹</t>
    <phoneticPr fontId="3" type="noConversion"/>
  </si>
  <si>
    <t>腾讯公益慈善基金会</t>
  </si>
  <si>
    <t>富德生命人寿保险股份有限公司</t>
  </si>
  <si>
    <t>调整9月收入从竹林计划转入稀有血联盟</t>
    <phoneticPr fontId="3" type="noConversion"/>
  </si>
  <si>
    <t>调整10月不定项收入转个案</t>
    <phoneticPr fontId="3" type="noConversion"/>
  </si>
  <si>
    <t>调整9-10月收入个案转竹林计划</t>
    <phoneticPr fontId="3" type="noConversion"/>
  </si>
  <si>
    <t>单位：元</t>
    <phoneticPr fontId="3" type="noConversion"/>
  </si>
  <si>
    <t>2018年11月捐赠收入明细表</t>
    <phoneticPr fontId="3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</si>
</sst>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MS Sans Serif"/>
      <family val="2"/>
    </font>
    <font>
      <sz val="10"/>
      <name val="MS Sans Serif"/>
    </font>
    <font>
      <sz val="10"/>
      <color rgb="FF333333"/>
      <name val="Arial"/>
      <family val="2"/>
    </font>
    <font>
      <sz val="10"/>
      <color rgb="FF33333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9" fillId="0" borderId="0"/>
    <xf numFmtId="0" fontId="6" fillId="0" borderId="0"/>
    <xf numFmtId="0" fontId="7" fillId="0" borderId="0">
      <alignment vertical="center"/>
    </xf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2" xfId="0" applyNumberForma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4" fontId="0" fillId="0" borderId="2" xfId="0" applyNumberFormat="1" applyFill="1" applyBorder="1">
      <alignment vertical="center"/>
    </xf>
    <xf numFmtId="0" fontId="0" fillId="0" borderId="2" xfId="0" applyFill="1" applyBorder="1" applyAlignment="1">
      <alignment horizontal="left" vertical="center"/>
    </xf>
    <xf numFmtId="43" fontId="0" fillId="0" borderId="2" xfId="1" applyFont="1" applyFill="1" applyBorder="1">
      <alignment vertical="center"/>
    </xf>
    <xf numFmtId="0" fontId="0" fillId="0" borderId="2" xfId="0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43" fontId="0" fillId="0" borderId="0" xfId="1" applyFont="1" applyFill="1" applyAlignment="1">
      <alignment horizontal="right" vertical="center"/>
    </xf>
    <xf numFmtId="43" fontId="0" fillId="0" borderId="0" xfId="1" applyFont="1" applyFill="1">
      <alignment vertical="center"/>
    </xf>
    <xf numFmtId="43" fontId="0" fillId="0" borderId="2" xfId="1" applyFont="1" applyFill="1" applyBorder="1" applyAlignment="1">
      <alignment horizontal="right" vertical="center"/>
    </xf>
    <xf numFmtId="43" fontId="0" fillId="0" borderId="0" xfId="0" applyNumberForma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43" fontId="0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43" fontId="0" fillId="0" borderId="2" xfId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43" fontId="5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</cellXfs>
  <cellStyles count="10">
    <cellStyle name="常规" xfId="0" builtinId="0"/>
    <cellStyle name="常规 10" xfId="2"/>
    <cellStyle name="常规 11 2" xfId="3"/>
    <cellStyle name="常规 2" xfId="4"/>
    <cellStyle name="常规 3" xfId="5"/>
    <cellStyle name="常规 4" xfId="6"/>
    <cellStyle name="常规 5" xfId="7"/>
    <cellStyle name="千位分隔" xfId="1" builtinId="3"/>
    <cellStyle name="千位分隔 2" xfId="8"/>
    <cellStyle name="千位分隔 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30;&#21153;&#24037;&#20316;/2.&#25253;&#34920;/10&#26376;/2018&#24180;10&#26376;&#26032;&#38451;&#20809;&#22522;&#37329;&#20250;&#36130;&#21153;&#25253;&#34920;&#21450;&#38468;&#34920;-2018.11.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限额分析"/>
      <sheetName val="1.资产负债表"/>
      <sheetName val="2.业务活动表"/>
      <sheetName val="3.现金流量表"/>
      <sheetName val="4.收入费用表"/>
      <sheetName val="5.收入明细表"/>
      <sheetName val="6.科目余额表"/>
      <sheetName val="7.固定资产明细表"/>
      <sheetName val="8.其他应收款账龄分析表"/>
      <sheetName val="9.截至10月工行现金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>
      <selection activeCell="I7" sqref="I7"/>
    </sheetView>
  </sheetViews>
  <sheetFormatPr defaultRowHeight="14.4"/>
  <cols>
    <col min="1" max="1" width="11.77734375" style="10" customWidth="1"/>
    <col min="2" max="2" width="23" style="5" customWidth="1"/>
    <col min="3" max="3" width="19" style="5" customWidth="1"/>
    <col min="4" max="4" width="23.77734375" style="3" customWidth="1"/>
    <col min="5" max="5" width="16.109375" style="19" customWidth="1"/>
    <col min="6" max="6" width="17.6640625" style="20" customWidth="1"/>
    <col min="7" max="7" width="13.88671875" style="1" bestFit="1" customWidth="1"/>
    <col min="8" max="16384" width="8.88671875" style="1"/>
  </cols>
  <sheetData>
    <row r="1" spans="1:6" ht="25.2" customHeight="1">
      <c r="A1" s="23" t="s">
        <v>117</v>
      </c>
      <c r="B1" s="23"/>
      <c r="C1" s="23"/>
      <c r="D1" s="23"/>
      <c r="E1" s="23"/>
      <c r="F1" s="23"/>
    </row>
    <row r="2" spans="1:6" ht="19.2" customHeight="1">
      <c r="A2" s="24" t="s">
        <v>0</v>
      </c>
      <c r="B2" s="24"/>
      <c r="C2" s="2"/>
      <c r="F2" s="20" t="s">
        <v>116</v>
      </c>
    </row>
    <row r="3" spans="1:6" s="5" customFormat="1">
      <c r="A3" s="4" t="s">
        <v>1</v>
      </c>
      <c r="B3" s="7" t="s">
        <v>2</v>
      </c>
      <c r="C3" s="7" t="s">
        <v>3</v>
      </c>
      <c r="D3" s="6" t="s">
        <v>4</v>
      </c>
      <c r="E3" s="8" t="s">
        <v>5</v>
      </c>
      <c r="F3" s="8" t="s">
        <v>6</v>
      </c>
    </row>
    <row r="4" spans="1:6" ht="16.8" customHeight="1">
      <c r="A4" s="34" t="s">
        <v>7</v>
      </c>
      <c r="B4" s="33" t="s">
        <v>7</v>
      </c>
      <c r="C4" s="11" t="s">
        <v>37</v>
      </c>
      <c r="D4" s="6"/>
      <c r="E4" s="8">
        <v>6329.4899999999971</v>
      </c>
      <c r="F4" s="35">
        <f>SUM(E4:E9)</f>
        <v>144229.32</v>
      </c>
    </row>
    <row r="5" spans="1:6" ht="16.8" customHeight="1">
      <c r="A5" s="34"/>
      <c r="B5" s="33"/>
      <c r="C5" s="11" t="s">
        <v>31</v>
      </c>
      <c r="D5" s="6"/>
      <c r="E5" s="8">
        <v>725.91</v>
      </c>
      <c r="F5" s="35"/>
    </row>
    <row r="6" spans="1:6" ht="16.8" customHeight="1">
      <c r="A6" s="34"/>
      <c r="B6" s="33"/>
      <c r="C6" s="11" t="s">
        <v>38</v>
      </c>
      <c r="D6" s="6"/>
      <c r="E6" s="8">
        <v>24612.720000000001</v>
      </c>
      <c r="F6" s="35"/>
    </row>
    <row r="7" spans="1:6" ht="16.8" customHeight="1">
      <c r="A7" s="34"/>
      <c r="B7" s="33"/>
      <c r="C7" s="7" t="s">
        <v>9</v>
      </c>
      <c r="D7" s="6" t="s">
        <v>33</v>
      </c>
      <c r="E7" s="8">
        <v>50000</v>
      </c>
      <c r="F7" s="35"/>
    </row>
    <row r="8" spans="1:6" ht="16.8" customHeight="1">
      <c r="A8" s="34"/>
      <c r="B8" s="33"/>
      <c r="C8" s="7" t="s">
        <v>9</v>
      </c>
      <c r="D8" s="6" t="s">
        <v>34</v>
      </c>
      <c r="E8" s="8">
        <v>60000</v>
      </c>
      <c r="F8" s="35"/>
    </row>
    <row r="9" spans="1:6" ht="16.8" customHeight="1">
      <c r="A9" s="34"/>
      <c r="B9" s="33"/>
      <c r="C9" s="7" t="s">
        <v>9</v>
      </c>
      <c r="D9" s="6"/>
      <c r="E9" s="8">
        <v>2561.1999999999998</v>
      </c>
      <c r="F9" s="35"/>
    </row>
    <row r="10" spans="1:6" ht="16.8" customHeight="1">
      <c r="A10" s="25" t="s">
        <v>8</v>
      </c>
      <c r="B10" s="28" t="s">
        <v>8</v>
      </c>
      <c r="C10" s="7" t="s">
        <v>31</v>
      </c>
      <c r="D10" s="6"/>
      <c r="E10" s="8">
        <v>7839.59</v>
      </c>
      <c r="F10" s="29">
        <f>SUM(E10:E11)</f>
        <v>234922.61</v>
      </c>
    </row>
    <row r="11" spans="1:6" s="9" customFormat="1" ht="16.8" customHeight="1">
      <c r="A11" s="25"/>
      <c r="B11" s="28"/>
      <c r="C11" s="7" t="s">
        <v>9</v>
      </c>
      <c r="D11" s="6"/>
      <c r="E11" s="8">
        <v>227083.02</v>
      </c>
      <c r="F11" s="29"/>
    </row>
    <row r="12" spans="1:6" ht="16.8" customHeight="1">
      <c r="A12" s="25" t="s">
        <v>10</v>
      </c>
      <c r="B12" s="11" t="s">
        <v>36</v>
      </c>
      <c r="C12" s="11" t="s">
        <v>35</v>
      </c>
      <c r="D12" s="6"/>
      <c r="E12" s="8">
        <v>5200</v>
      </c>
      <c r="F12" s="29">
        <f>SUM(E12:E17)</f>
        <v>1214367.2000000002</v>
      </c>
    </row>
    <row r="13" spans="1:6" ht="16.8" customHeight="1">
      <c r="A13" s="25"/>
      <c r="B13" s="30" t="s">
        <v>82</v>
      </c>
      <c r="C13" s="11" t="s">
        <v>35</v>
      </c>
      <c r="D13" s="6"/>
      <c r="E13" s="16">
        <v>4113.8299999999981</v>
      </c>
      <c r="F13" s="29"/>
    </row>
    <row r="14" spans="1:6" ht="16.8" customHeight="1">
      <c r="A14" s="25"/>
      <c r="B14" s="30"/>
      <c r="C14" s="7" t="s">
        <v>31</v>
      </c>
      <c r="D14" s="6"/>
      <c r="E14" s="8">
        <v>3742.29</v>
      </c>
      <c r="F14" s="29"/>
    </row>
    <row r="15" spans="1:6" ht="16.8" customHeight="1">
      <c r="A15" s="25"/>
      <c r="B15" s="30"/>
      <c r="C15" s="11" t="s">
        <v>38</v>
      </c>
      <c r="D15" s="6"/>
      <c r="E15" s="16">
        <v>1108</v>
      </c>
      <c r="F15" s="29"/>
    </row>
    <row r="16" spans="1:6" ht="16.8" customHeight="1">
      <c r="A16" s="25"/>
      <c r="B16" s="30"/>
      <c r="C16" s="11" t="s">
        <v>9</v>
      </c>
      <c r="D16" s="6" t="s">
        <v>39</v>
      </c>
      <c r="E16" s="16">
        <v>1200000</v>
      </c>
      <c r="F16" s="29"/>
    </row>
    <row r="17" spans="1:7" ht="16.8" customHeight="1">
      <c r="A17" s="25"/>
      <c r="B17" s="30"/>
      <c r="C17" s="11" t="s">
        <v>9</v>
      </c>
      <c r="D17" s="6"/>
      <c r="E17" s="8">
        <f>54139.39-53936.31</f>
        <v>203.08000000000175</v>
      </c>
      <c r="F17" s="29"/>
    </row>
    <row r="18" spans="1:7">
      <c r="A18" s="27" t="s">
        <v>27</v>
      </c>
      <c r="B18" s="30" t="s">
        <v>40</v>
      </c>
      <c r="C18" s="7" t="s">
        <v>31</v>
      </c>
      <c r="D18" s="11"/>
      <c r="E18" s="16">
        <v>339277.74</v>
      </c>
      <c r="F18" s="26">
        <f>SUM(E18:E23)</f>
        <v>967667.06</v>
      </c>
    </row>
    <row r="19" spans="1:7">
      <c r="A19" s="27"/>
      <c r="B19" s="30"/>
      <c r="C19" s="11" t="s">
        <v>38</v>
      </c>
      <c r="D19" s="15"/>
      <c r="E19" s="16">
        <v>48774.54</v>
      </c>
      <c r="F19" s="26"/>
    </row>
    <row r="20" spans="1:7">
      <c r="A20" s="27"/>
      <c r="B20" s="30"/>
      <c r="C20" s="11" t="s">
        <v>43</v>
      </c>
      <c r="D20" s="11"/>
      <c r="E20" s="16">
        <v>2</v>
      </c>
      <c r="F20" s="26"/>
    </row>
    <row r="21" spans="1:7">
      <c r="A21" s="27"/>
      <c r="B21" s="30"/>
      <c r="C21" s="11" t="s">
        <v>9</v>
      </c>
      <c r="D21" s="17"/>
      <c r="E21" s="21">
        <f>405+10000</f>
        <v>10405</v>
      </c>
      <c r="F21" s="26"/>
    </row>
    <row r="22" spans="1:7">
      <c r="A22" s="27"/>
      <c r="B22" s="30"/>
      <c r="C22" s="11" t="s">
        <v>38</v>
      </c>
      <c r="D22" s="11" t="s">
        <v>44</v>
      </c>
      <c r="E22" s="16">
        <v>567207.78</v>
      </c>
      <c r="F22" s="26"/>
      <c r="G22" s="22"/>
    </row>
    <row r="23" spans="1:7">
      <c r="A23" s="27"/>
      <c r="B23" s="15" t="s">
        <v>42</v>
      </c>
      <c r="C23" s="11" t="s">
        <v>9</v>
      </c>
      <c r="D23" s="11"/>
      <c r="E23" s="16">
        <v>2000</v>
      </c>
      <c r="F23" s="26"/>
    </row>
    <row r="24" spans="1:7">
      <c r="A24" s="27" t="s">
        <v>26</v>
      </c>
      <c r="B24" s="15" t="s">
        <v>45</v>
      </c>
      <c r="C24" s="11" t="s">
        <v>14</v>
      </c>
      <c r="D24" s="17"/>
      <c r="E24" s="21">
        <f>14937+3494</f>
        <v>18431</v>
      </c>
      <c r="F24" s="26">
        <f>SUM(E24:E62)</f>
        <v>426450.60999999993</v>
      </c>
    </row>
    <row r="25" spans="1:7" ht="28.8">
      <c r="A25" s="27"/>
      <c r="B25" s="15" t="s">
        <v>84</v>
      </c>
      <c r="C25" s="11" t="s">
        <v>14</v>
      </c>
      <c r="D25" s="17" t="s">
        <v>115</v>
      </c>
      <c r="E25" s="21">
        <v>-731</v>
      </c>
      <c r="F25" s="26"/>
    </row>
    <row r="26" spans="1:7">
      <c r="A26" s="27"/>
      <c r="B26" s="15" t="s">
        <v>46</v>
      </c>
      <c r="C26" s="11" t="s">
        <v>31</v>
      </c>
      <c r="D26" s="17"/>
      <c r="E26" s="21">
        <v>2</v>
      </c>
      <c r="F26" s="26"/>
    </row>
    <row r="27" spans="1:7">
      <c r="A27" s="27"/>
      <c r="B27" s="15" t="s">
        <v>47</v>
      </c>
      <c r="C27" s="11" t="s">
        <v>31</v>
      </c>
      <c r="D27" s="17"/>
      <c r="E27" s="21">
        <v>1064.18</v>
      </c>
      <c r="F27" s="26"/>
    </row>
    <row r="28" spans="1:7">
      <c r="A28" s="27"/>
      <c r="B28" s="15" t="s">
        <v>48</v>
      </c>
      <c r="C28" s="11" t="s">
        <v>31</v>
      </c>
      <c r="D28" s="17"/>
      <c r="E28" s="21">
        <v>1</v>
      </c>
      <c r="F28" s="26"/>
    </row>
    <row r="29" spans="1:7">
      <c r="A29" s="27"/>
      <c r="B29" s="15" t="s">
        <v>49</v>
      </c>
      <c r="C29" s="11" t="s">
        <v>31</v>
      </c>
      <c r="D29" s="17"/>
      <c r="E29" s="21">
        <v>1099.6400000000001</v>
      </c>
      <c r="F29" s="26"/>
    </row>
    <row r="30" spans="1:7">
      <c r="A30" s="27"/>
      <c r="B30" s="15" t="s">
        <v>50</v>
      </c>
      <c r="C30" s="11" t="s">
        <v>31</v>
      </c>
      <c r="D30" s="17"/>
      <c r="E30" s="21">
        <v>350.83</v>
      </c>
      <c r="F30" s="26"/>
    </row>
    <row r="31" spans="1:7">
      <c r="A31" s="27"/>
      <c r="B31" s="15" t="s">
        <v>51</v>
      </c>
      <c r="C31" s="11" t="s">
        <v>31</v>
      </c>
      <c r="D31" s="17"/>
      <c r="E31" s="21">
        <v>20</v>
      </c>
      <c r="F31" s="26"/>
    </row>
    <row r="32" spans="1:7">
      <c r="A32" s="27"/>
      <c r="B32" s="15" t="s">
        <v>52</v>
      </c>
      <c r="C32" s="11" t="s">
        <v>31</v>
      </c>
      <c r="D32" s="17"/>
      <c r="E32" s="21">
        <v>100</v>
      </c>
      <c r="F32" s="26"/>
    </row>
    <row r="33" spans="1:6">
      <c r="A33" s="27"/>
      <c r="B33" s="15" t="s">
        <v>53</v>
      </c>
      <c r="C33" s="11" t="s">
        <v>31</v>
      </c>
      <c r="D33" s="17"/>
      <c r="E33" s="21">
        <v>10</v>
      </c>
      <c r="F33" s="26"/>
    </row>
    <row r="34" spans="1:6">
      <c r="A34" s="27"/>
      <c r="B34" s="15" t="s">
        <v>54</v>
      </c>
      <c r="C34" s="11" t="s">
        <v>31</v>
      </c>
      <c r="D34" s="17"/>
      <c r="E34" s="21">
        <v>39.9</v>
      </c>
      <c r="F34" s="26"/>
    </row>
    <row r="35" spans="1:6">
      <c r="A35" s="27"/>
      <c r="B35" s="15" t="s">
        <v>55</v>
      </c>
      <c r="C35" s="11" t="s">
        <v>31</v>
      </c>
      <c r="D35" s="17"/>
      <c r="E35" s="21">
        <v>1</v>
      </c>
      <c r="F35" s="26"/>
    </row>
    <row r="36" spans="1:6">
      <c r="A36" s="27"/>
      <c r="B36" s="15" t="s">
        <v>56</v>
      </c>
      <c r="C36" s="11" t="s">
        <v>38</v>
      </c>
      <c r="D36" s="17"/>
      <c r="E36" s="21">
        <v>21939.39</v>
      </c>
      <c r="F36" s="26"/>
    </row>
    <row r="37" spans="1:6">
      <c r="A37" s="27"/>
      <c r="B37" s="15" t="s">
        <v>57</v>
      </c>
      <c r="C37" s="11" t="s">
        <v>38</v>
      </c>
      <c r="D37" s="17"/>
      <c r="E37" s="21">
        <v>2343.599999999999</v>
      </c>
      <c r="F37" s="26"/>
    </row>
    <row r="38" spans="1:6">
      <c r="A38" s="27"/>
      <c r="B38" s="15" t="s">
        <v>58</v>
      </c>
      <c r="C38" s="11" t="s">
        <v>38</v>
      </c>
      <c r="D38" s="17"/>
      <c r="E38" s="21">
        <v>12003.3</v>
      </c>
      <c r="F38" s="26"/>
    </row>
    <row r="39" spans="1:6">
      <c r="A39" s="27"/>
      <c r="B39" s="15" t="s">
        <v>59</v>
      </c>
      <c r="C39" s="11" t="s">
        <v>38</v>
      </c>
      <c r="D39" s="17"/>
      <c r="E39" s="21">
        <v>27345.35</v>
      </c>
      <c r="F39" s="26"/>
    </row>
    <row r="40" spans="1:6">
      <c r="A40" s="27"/>
      <c r="B40" s="15" t="s">
        <v>60</v>
      </c>
      <c r="C40" s="11" t="s">
        <v>38</v>
      </c>
      <c r="D40" s="17"/>
      <c r="E40" s="21">
        <v>34094.97</v>
      </c>
      <c r="F40" s="26"/>
    </row>
    <row r="41" spans="1:6">
      <c r="A41" s="27"/>
      <c r="B41" s="15" t="s">
        <v>61</v>
      </c>
      <c r="C41" s="11" t="s">
        <v>38</v>
      </c>
      <c r="D41" s="17"/>
      <c r="E41" s="21">
        <v>17432.259999999998</v>
      </c>
      <c r="F41" s="26"/>
    </row>
    <row r="42" spans="1:6">
      <c r="A42" s="27"/>
      <c r="B42" s="15" t="s">
        <v>62</v>
      </c>
      <c r="C42" s="11" t="s">
        <v>38</v>
      </c>
      <c r="D42" s="17"/>
      <c r="E42" s="21">
        <v>61401.870000000039</v>
      </c>
      <c r="F42" s="26"/>
    </row>
    <row r="43" spans="1:6">
      <c r="A43" s="27"/>
      <c r="B43" s="15" t="s">
        <v>63</v>
      </c>
      <c r="C43" s="11" t="s">
        <v>38</v>
      </c>
      <c r="D43" s="17"/>
      <c r="E43" s="21">
        <v>454.29999999999995</v>
      </c>
      <c r="F43" s="26"/>
    </row>
    <row r="44" spans="1:6">
      <c r="A44" s="27"/>
      <c r="B44" s="15" t="s">
        <v>64</v>
      </c>
      <c r="C44" s="11" t="s">
        <v>38</v>
      </c>
      <c r="D44" s="17"/>
      <c r="E44" s="21">
        <v>18923.86</v>
      </c>
      <c r="F44" s="26"/>
    </row>
    <row r="45" spans="1:6">
      <c r="A45" s="27"/>
      <c r="B45" s="15" t="s">
        <v>65</v>
      </c>
      <c r="C45" s="11" t="s">
        <v>38</v>
      </c>
      <c r="D45" s="17"/>
      <c r="E45" s="21">
        <v>6759.85</v>
      </c>
      <c r="F45" s="26"/>
    </row>
    <row r="46" spans="1:6">
      <c r="A46" s="27"/>
      <c r="B46" s="15" t="s">
        <v>66</v>
      </c>
      <c r="C46" s="11" t="s">
        <v>38</v>
      </c>
      <c r="D46" s="17"/>
      <c r="E46" s="21">
        <v>1490.8599999999997</v>
      </c>
      <c r="F46" s="26"/>
    </row>
    <row r="47" spans="1:6">
      <c r="A47" s="27"/>
      <c r="B47" s="15" t="s">
        <v>67</v>
      </c>
      <c r="C47" s="11" t="s">
        <v>38</v>
      </c>
      <c r="D47" s="17"/>
      <c r="E47" s="21">
        <v>6947.18</v>
      </c>
      <c r="F47" s="26"/>
    </row>
    <row r="48" spans="1:6">
      <c r="A48" s="27"/>
      <c r="B48" s="15" t="s">
        <v>68</v>
      </c>
      <c r="C48" s="11" t="s">
        <v>38</v>
      </c>
      <c r="D48" s="17"/>
      <c r="E48" s="21">
        <v>3130.7499999999991</v>
      </c>
      <c r="F48" s="26"/>
    </row>
    <row r="49" spans="1:6">
      <c r="A49" s="27"/>
      <c r="B49" s="15" t="s">
        <v>69</v>
      </c>
      <c r="C49" s="11" t="s">
        <v>38</v>
      </c>
      <c r="D49" s="17"/>
      <c r="E49" s="21">
        <v>367.37999999999977</v>
      </c>
      <c r="F49" s="26"/>
    </row>
    <row r="50" spans="1:6">
      <c r="A50" s="27"/>
      <c r="B50" s="15" t="s">
        <v>70</v>
      </c>
      <c r="C50" s="11" t="s">
        <v>38</v>
      </c>
      <c r="D50" s="17"/>
      <c r="E50" s="21">
        <v>1888.7499999999993</v>
      </c>
      <c r="F50" s="26"/>
    </row>
    <row r="51" spans="1:6">
      <c r="A51" s="27"/>
      <c r="B51" s="15" t="s">
        <v>71</v>
      </c>
      <c r="C51" s="11" t="s">
        <v>38</v>
      </c>
      <c r="D51" s="17"/>
      <c r="E51" s="21">
        <v>14831.42</v>
      </c>
      <c r="F51" s="26"/>
    </row>
    <row r="52" spans="1:6">
      <c r="A52" s="27"/>
      <c r="B52" s="15" t="s">
        <v>72</v>
      </c>
      <c r="C52" s="11" t="s">
        <v>38</v>
      </c>
      <c r="D52" s="17"/>
      <c r="E52" s="21">
        <v>2731.0499999999997</v>
      </c>
      <c r="F52" s="26"/>
    </row>
    <row r="53" spans="1:6">
      <c r="A53" s="27"/>
      <c r="B53" s="15" t="s">
        <v>73</v>
      </c>
      <c r="C53" s="11" t="s">
        <v>38</v>
      </c>
      <c r="D53" s="17"/>
      <c r="E53" s="21">
        <v>12736.23</v>
      </c>
      <c r="F53" s="26"/>
    </row>
    <row r="54" spans="1:6">
      <c r="A54" s="27"/>
      <c r="B54" s="15" t="s">
        <v>74</v>
      </c>
      <c r="C54" s="11" t="s">
        <v>38</v>
      </c>
      <c r="D54" s="17"/>
      <c r="E54" s="21">
        <v>40280.879999999997</v>
      </c>
      <c r="F54" s="26"/>
    </row>
    <row r="55" spans="1:6">
      <c r="A55" s="27"/>
      <c r="B55" s="15" t="s">
        <v>75</v>
      </c>
      <c r="C55" s="11" t="s">
        <v>38</v>
      </c>
      <c r="D55" s="17"/>
      <c r="E55" s="21">
        <v>19164.64</v>
      </c>
      <c r="F55" s="26"/>
    </row>
    <row r="56" spans="1:6">
      <c r="A56" s="27"/>
      <c r="B56" s="15" t="s">
        <v>76</v>
      </c>
      <c r="C56" s="11" t="s">
        <v>38</v>
      </c>
      <c r="D56" s="17"/>
      <c r="E56" s="21">
        <v>414.55</v>
      </c>
      <c r="F56" s="26"/>
    </row>
    <row r="57" spans="1:6">
      <c r="A57" s="27"/>
      <c r="B57" s="15" t="s">
        <v>77</v>
      </c>
      <c r="C57" s="11" t="s">
        <v>38</v>
      </c>
      <c r="D57" s="17"/>
      <c r="E57" s="21">
        <v>110977.1</v>
      </c>
      <c r="F57" s="26"/>
    </row>
    <row r="58" spans="1:6">
      <c r="A58" s="27"/>
      <c r="B58" s="15" t="s">
        <v>78</v>
      </c>
      <c r="C58" s="11" t="s">
        <v>38</v>
      </c>
      <c r="D58" s="17"/>
      <c r="E58" s="21">
        <v>16108.87</v>
      </c>
      <c r="F58" s="26"/>
    </row>
    <row r="59" spans="1:6">
      <c r="A59" s="27"/>
      <c r="B59" s="15" t="s">
        <v>79</v>
      </c>
      <c r="C59" s="11" t="s">
        <v>38</v>
      </c>
      <c r="D59" s="17"/>
      <c r="E59" s="21">
        <v>9150.24</v>
      </c>
      <c r="F59" s="26"/>
    </row>
    <row r="60" spans="1:6">
      <c r="A60" s="27"/>
      <c r="B60" s="15" t="s">
        <v>80</v>
      </c>
      <c r="C60" s="11" t="s">
        <v>38</v>
      </c>
      <c r="D60" s="17"/>
      <c r="E60" s="21">
        <v>1918.99</v>
      </c>
      <c r="F60" s="26"/>
    </row>
    <row r="61" spans="1:6">
      <c r="A61" s="27"/>
      <c r="B61" s="15" t="s">
        <v>81</v>
      </c>
      <c r="C61" s="11" t="s">
        <v>38</v>
      </c>
      <c r="D61" s="17"/>
      <c r="E61" s="21">
        <v>1297.8099999999997</v>
      </c>
      <c r="F61" s="26"/>
    </row>
    <row r="62" spans="1:6" ht="28.8">
      <c r="A62" s="27"/>
      <c r="B62" s="15" t="s">
        <v>84</v>
      </c>
      <c r="C62" s="11" t="s">
        <v>38</v>
      </c>
      <c r="D62" s="17" t="s">
        <v>115</v>
      </c>
      <c r="E62" s="21">
        <v>-40073.39</v>
      </c>
      <c r="F62" s="26"/>
    </row>
    <row r="63" spans="1:6">
      <c r="A63" s="15" t="s">
        <v>83</v>
      </c>
      <c r="B63" s="15" t="s">
        <v>83</v>
      </c>
      <c r="C63" s="11" t="s">
        <v>38</v>
      </c>
      <c r="D63" s="17"/>
      <c r="E63" s="16">
        <v>13</v>
      </c>
      <c r="F63" s="16">
        <f>E63</f>
        <v>13</v>
      </c>
    </row>
    <row r="64" spans="1:6">
      <c r="A64" s="30" t="s">
        <v>85</v>
      </c>
      <c r="B64" s="30" t="s">
        <v>85</v>
      </c>
      <c r="C64" s="11" t="s">
        <v>31</v>
      </c>
      <c r="D64" s="17"/>
      <c r="E64" s="16">
        <v>20.010000000000002</v>
      </c>
      <c r="F64" s="31">
        <f>SUM(E64:E65)</f>
        <v>53.010000000000005</v>
      </c>
    </row>
    <row r="65" spans="1:6">
      <c r="A65" s="30"/>
      <c r="B65" s="30"/>
      <c r="C65" s="11" t="s">
        <v>38</v>
      </c>
      <c r="D65" s="17"/>
      <c r="E65" s="16">
        <v>33</v>
      </c>
      <c r="F65" s="31"/>
    </row>
    <row r="66" spans="1:6">
      <c r="A66" s="15" t="s">
        <v>86</v>
      </c>
      <c r="B66" s="15" t="s">
        <v>86</v>
      </c>
      <c r="C66" s="11" t="s">
        <v>38</v>
      </c>
      <c r="D66" s="17"/>
      <c r="E66" s="21">
        <v>11029.88</v>
      </c>
      <c r="F66" s="16">
        <f>E66</f>
        <v>11029.88</v>
      </c>
    </row>
    <row r="67" spans="1:6">
      <c r="A67" s="17" t="s">
        <v>25</v>
      </c>
      <c r="B67" s="17" t="s">
        <v>25</v>
      </c>
      <c r="C67" s="15" t="s">
        <v>9</v>
      </c>
      <c r="D67" s="17"/>
      <c r="E67" s="21">
        <v>190926.33</v>
      </c>
      <c r="F67" s="16">
        <f>E67</f>
        <v>190926.33</v>
      </c>
    </row>
    <row r="68" spans="1:6">
      <c r="A68" s="11" t="s">
        <v>87</v>
      </c>
      <c r="B68" s="11" t="s">
        <v>88</v>
      </c>
      <c r="C68" s="11" t="s">
        <v>31</v>
      </c>
      <c r="D68" s="17"/>
      <c r="E68" s="21">
        <v>1443.27</v>
      </c>
      <c r="F68" s="16">
        <f>E68</f>
        <v>1443.27</v>
      </c>
    </row>
    <row r="69" spans="1:6">
      <c r="A69" s="32" t="s">
        <v>92</v>
      </c>
      <c r="B69" s="11" t="s">
        <v>92</v>
      </c>
      <c r="C69" s="11" t="s">
        <v>31</v>
      </c>
      <c r="D69" s="17"/>
      <c r="E69" s="16">
        <f>39+7713.05</f>
        <v>7752.05</v>
      </c>
      <c r="F69" s="31">
        <f>SUM(E69:E73)</f>
        <v>10187.580000000002</v>
      </c>
    </row>
    <row r="70" spans="1:6">
      <c r="A70" s="32"/>
      <c r="B70" s="15" t="s">
        <v>89</v>
      </c>
      <c r="C70" s="11" t="s">
        <v>41</v>
      </c>
      <c r="D70" s="17"/>
      <c r="E70" s="16">
        <v>86</v>
      </c>
      <c r="F70" s="31"/>
    </row>
    <row r="71" spans="1:6">
      <c r="A71" s="32"/>
      <c r="B71" s="15" t="s">
        <v>90</v>
      </c>
      <c r="C71" s="11" t="s">
        <v>38</v>
      </c>
      <c r="D71" s="17"/>
      <c r="E71" s="16">
        <v>2314.5300000000007</v>
      </c>
      <c r="F71" s="31"/>
    </row>
    <row r="72" spans="1:6">
      <c r="A72" s="32"/>
      <c r="B72" s="15" t="s">
        <v>91</v>
      </c>
      <c r="C72" s="11" t="s">
        <v>38</v>
      </c>
      <c r="D72" s="17"/>
      <c r="E72" s="16">
        <v>33</v>
      </c>
      <c r="F72" s="31"/>
    </row>
    <row r="73" spans="1:6">
      <c r="A73" s="32"/>
      <c r="B73" s="15" t="s">
        <v>28</v>
      </c>
      <c r="C73" s="11" t="s">
        <v>38</v>
      </c>
      <c r="D73" s="17"/>
      <c r="E73" s="16">
        <v>2</v>
      </c>
      <c r="F73" s="31"/>
    </row>
    <row r="74" spans="1:6">
      <c r="A74" s="36" t="s">
        <v>11</v>
      </c>
      <c r="B74" s="11" t="s">
        <v>93</v>
      </c>
      <c r="C74" s="11" t="s">
        <v>96</v>
      </c>
      <c r="D74" s="17"/>
      <c r="E74" s="16">
        <v>42530.9</v>
      </c>
      <c r="F74" s="31">
        <f>SUM(E74:E79)</f>
        <v>111256.29000000001</v>
      </c>
    </row>
    <row r="75" spans="1:6" ht="24">
      <c r="A75" s="36"/>
      <c r="B75" s="18" t="s">
        <v>94</v>
      </c>
      <c r="C75" s="11" t="s">
        <v>14</v>
      </c>
      <c r="D75" s="17"/>
      <c r="E75" s="16">
        <v>424</v>
      </c>
      <c r="F75" s="31"/>
    </row>
    <row r="76" spans="1:6">
      <c r="A76" s="36"/>
      <c r="B76" s="15" t="s">
        <v>95</v>
      </c>
      <c r="C76" s="11" t="s">
        <v>38</v>
      </c>
      <c r="D76" s="17"/>
      <c r="E76" s="16">
        <f>7046+40</f>
        <v>7086</v>
      </c>
      <c r="F76" s="31"/>
    </row>
    <row r="77" spans="1:6" ht="28.8">
      <c r="A77" s="36"/>
      <c r="B77" s="15" t="s">
        <v>95</v>
      </c>
      <c r="C77" s="15" t="s">
        <v>32</v>
      </c>
      <c r="D77" s="17" t="s">
        <v>97</v>
      </c>
      <c r="E77" s="21">
        <v>41865.39</v>
      </c>
      <c r="F77" s="31"/>
    </row>
    <row r="78" spans="1:6">
      <c r="A78" s="36"/>
      <c r="B78" s="15" t="s">
        <v>95</v>
      </c>
      <c r="C78" s="15" t="s">
        <v>32</v>
      </c>
      <c r="D78" s="17" t="s">
        <v>98</v>
      </c>
      <c r="E78" s="21">
        <v>15000</v>
      </c>
      <c r="F78" s="31"/>
    </row>
    <row r="79" spans="1:6">
      <c r="A79" s="36"/>
      <c r="B79" s="15" t="s">
        <v>95</v>
      </c>
      <c r="C79" s="15" t="s">
        <v>32</v>
      </c>
      <c r="D79" s="17" t="s">
        <v>99</v>
      </c>
      <c r="E79" s="21">
        <v>4350</v>
      </c>
      <c r="F79" s="31"/>
    </row>
    <row r="80" spans="1:6">
      <c r="A80" s="36" t="s">
        <v>101</v>
      </c>
      <c r="B80" s="11" t="s">
        <v>100</v>
      </c>
      <c r="C80" s="11" t="s">
        <v>31</v>
      </c>
      <c r="D80" s="17"/>
      <c r="E80" s="16">
        <v>22.99</v>
      </c>
      <c r="F80" s="26">
        <f>SUM(E80:E81)</f>
        <v>15488.94</v>
      </c>
    </row>
    <row r="81" spans="1:6" ht="28.8">
      <c r="A81" s="36"/>
      <c r="B81" s="11" t="s">
        <v>100</v>
      </c>
      <c r="C81" s="11" t="s">
        <v>31</v>
      </c>
      <c r="D81" s="17" t="s">
        <v>113</v>
      </c>
      <c r="E81" s="21">
        <v>15465.95</v>
      </c>
      <c r="F81" s="26"/>
    </row>
    <row r="82" spans="1:6">
      <c r="A82" s="11" t="s">
        <v>13</v>
      </c>
      <c r="B82" s="11" t="s">
        <v>102</v>
      </c>
      <c r="C82" s="11" t="s">
        <v>31</v>
      </c>
      <c r="D82" s="17"/>
      <c r="E82" s="21">
        <v>542.52</v>
      </c>
      <c r="F82" s="16">
        <f>E82</f>
        <v>542.52</v>
      </c>
    </row>
    <row r="83" spans="1:6">
      <c r="A83" s="15" t="s">
        <v>103</v>
      </c>
      <c r="B83" s="15" t="s">
        <v>103</v>
      </c>
      <c r="C83" s="11" t="s">
        <v>38</v>
      </c>
      <c r="D83" s="17"/>
      <c r="E83" s="21">
        <v>4</v>
      </c>
      <c r="F83" s="16">
        <f>E83</f>
        <v>4</v>
      </c>
    </row>
    <row r="84" spans="1:6">
      <c r="A84" s="17" t="s">
        <v>105</v>
      </c>
      <c r="B84" s="15" t="s">
        <v>104</v>
      </c>
      <c r="C84" s="11" t="s">
        <v>38</v>
      </c>
      <c r="D84" s="17"/>
      <c r="E84" s="16">
        <v>611</v>
      </c>
      <c r="F84" s="16">
        <f>E84</f>
        <v>611</v>
      </c>
    </row>
    <row r="85" spans="1:6">
      <c r="A85" s="36" t="s">
        <v>109</v>
      </c>
      <c r="B85" s="11" t="s">
        <v>15</v>
      </c>
      <c r="C85" s="11" t="s">
        <v>31</v>
      </c>
      <c r="D85" s="17"/>
      <c r="E85" s="16">
        <v>50.01</v>
      </c>
      <c r="F85" s="26">
        <f>SUM(E85:E100)</f>
        <v>46433.759999999995</v>
      </c>
    </row>
    <row r="86" spans="1:6">
      <c r="A86" s="36"/>
      <c r="B86" s="11" t="s">
        <v>16</v>
      </c>
      <c r="C86" s="11" t="s">
        <v>31</v>
      </c>
      <c r="D86" s="17"/>
      <c r="E86" s="16">
        <v>247.63</v>
      </c>
      <c r="F86" s="26"/>
    </row>
    <row r="87" spans="1:6">
      <c r="A87" s="36"/>
      <c r="B87" s="11" t="s">
        <v>17</v>
      </c>
      <c r="C87" s="11" t="s">
        <v>31</v>
      </c>
      <c r="D87" s="17"/>
      <c r="E87" s="16">
        <v>274</v>
      </c>
      <c r="F87" s="26"/>
    </row>
    <row r="88" spans="1:6">
      <c r="A88" s="36"/>
      <c r="B88" s="11" t="s">
        <v>18</v>
      </c>
      <c r="C88" s="11" t="s">
        <v>31</v>
      </c>
      <c r="D88" s="17"/>
      <c r="E88" s="16">
        <v>958.32</v>
      </c>
      <c r="F88" s="26"/>
    </row>
    <row r="89" spans="1:6">
      <c r="A89" s="36"/>
      <c r="B89" s="11" t="s">
        <v>19</v>
      </c>
      <c r="C89" s="11" t="s">
        <v>31</v>
      </c>
      <c r="D89" s="17"/>
      <c r="E89" s="16">
        <v>30</v>
      </c>
      <c r="F89" s="26"/>
    </row>
    <row r="90" spans="1:6">
      <c r="A90" s="36"/>
      <c r="B90" s="11" t="s">
        <v>20</v>
      </c>
      <c r="C90" s="11" t="s">
        <v>31</v>
      </c>
      <c r="D90" s="17"/>
      <c r="E90" s="16">
        <v>6</v>
      </c>
      <c r="F90" s="26"/>
    </row>
    <row r="91" spans="1:6">
      <c r="A91" s="36"/>
      <c r="B91" s="11" t="s">
        <v>21</v>
      </c>
      <c r="C91" s="11" t="s">
        <v>31</v>
      </c>
      <c r="D91" s="17"/>
      <c r="E91" s="16">
        <v>385.58</v>
      </c>
      <c r="F91" s="26"/>
    </row>
    <row r="92" spans="1:6">
      <c r="A92" s="36"/>
      <c r="B92" s="11" t="s">
        <v>106</v>
      </c>
      <c r="C92" s="11" t="s">
        <v>31</v>
      </c>
      <c r="D92" s="17"/>
      <c r="E92" s="16">
        <v>100</v>
      </c>
      <c r="F92" s="26"/>
    </row>
    <row r="93" spans="1:6">
      <c r="A93" s="36"/>
      <c r="B93" s="11" t="s">
        <v>12</v>
      </c>
      <c r="C93" s="11" t="s">
        <v>31</v>
      </c>
      <c r="D93" s="17"/>
      <c r="E93" s="16">
        <v>4008.17</v>
      </c>
      <c r="F93" s="26"/>
    </row>
    <row r="94" spans="1:6">
      <c r="A94" s="36"/>
      <c r="B94" s="11" t="s">
        <v>22</v>
      </c>
      <c r="C94" s="11" t="s">
        <v>31</v>
      </c>
      <c r="D94" s="17"/>
      <c r="E94" s="16">
        <v>18.010000000000002</v>
      </c>
      <c r="F94" s="26"/>
    </row>
    <row r="95" spans="1:6">
      <c r="A95" s="36"/>
      <c r="B95" s="11" t="s">
        <v>23</v>
      </c>
      <c r="C95" s="11" t="s">
        <v>31</v>
      </c>
      <c r="D95" s="17"/>
      <c r="E95" s="16">
        <v>2</v>
      </c>
      <c r="F95" s="26"/>
    </row>
    <row r="96" spans="1:6">
      <c r="A96" s="36"/>
      <c r="B96" s="11" t="s">
        <v>24</v>
      </c>
      <c r="C96" s="11" t="s">
        <v>31</v>
      </c>
      <c r="D96" s="17"/>
      <c r="E96" s="16">
        <v>15.6</v>
      </c>
      <c r="F96" s="26"/>
    </row>
    <row r="97" spans="1:6">
      <c r="A97" s="36"/>
      <c r="B97" s="11" t="s">
        <v>107</v>
      </c>
      <c r="C97" s="15" t="s">
        <v>9</v>
      </c>
      <c r="D97" s="11" t="s">
        <v>108</v>
      </c>
      <c r="E97" s="16">
        <v>15000</v>
      </c>
      <c r="F97" s="26"/>
    </row>
    <row r="98" spans="1:6" ht="28.8">
      <c r="A98" s="36"/>
      <c r="B98" s="11" t="s">
        <v>100</v>
      </c>
      <c r="C98" s="11" t="s">
        <v>31</v>
      </c>
      <c r="D98" s="17" t="s">
        <v>113</v>
      </c>
      <c r="E98" s="21">
        <v>-15465.95</v>
      </c>
      <c r="F98" s="26"/>
    </row>
    <row r="99" spans="1:6" ht="28.8">
      <c r="A99" s="36"/>
      <c r="B99" s="15" t="s">
        <v>84</v>
      </c>
      <c r="C99" s="15" t="s">
        <v>110</v>
      </c>
      <c r="D99" s="17" t="s">
        <v>115</v>
      </c>
      <c r="E99" s="21">
        <v>731</v>
      </c>
      <c r="F99" s="26"/>
    </row>
    <row r="100" spans="1:6" ht="28.8">
      <c r="A100" s="36"/>
      <c r="B100" s="15" t="s">
        <v>84</v>
      </c>
      <c r="C100" s="15" t="s">
        <v>38</v>
      </c>
      <c r="D100" s="17" t="s">
        <v>115</v>
      </c>
      <c r="E100" s="21">
        <v>40073.39</v>
      </c>
      <c r="F100" s="26"/>
    </row>
    <row r="101" spans="1:6" ht="28.8">
      <c r="A101" s="36" t="s">
        <v>29</v>
      </c>
      <c r="B101" s="15" t="s">
        <v>45</v>
      </c>
      <c r="C101" s="15" t="s">
        <v>14</v>
      </c>
      <c r="D101" s="17" t="s">
        <v>114</v>
      </c>
      <c r="E101" s="21">
        <v>-3494</v>
      </c>
      <c r="F101" s="26">
        <f>SUM(E101:E106)</f>
        <v>70727.260000000009</v>
      </c>
    </row>
    <row r="102" spans="1:6">
      <c r="A102" s="36"/>
      <c r="B102" s="36" t="s">
        <v>29</v>
      </c>
      <c r="C102" s="15" t="s">
        <v>9</v>
      </c>
      <c r="D102" s="11" t="s">
        <v>111</v>
      </c>
      <c r="E102" s="14">
        <v>50000</v>
      </c>
      <c r="F102" s="26"/>
    </row>
    <row r="103" spans="1:6">
      <c r="A103" s="36"/>
      <c r="B103" s="36"/>
      <c r="C103" s="15" t="s">
        <v>9</v>
      </c>
      <c r="D103" s="11" t="s">
        <v>112</v>
      </c>
      <c r="E103" s="14">
        <v>19730</v>
      </c>
      <c r="F103" s="26"/>
    </row>
    <row r="104" spans="1:6">
      <c r="A104" s="36"/>
      <c r="B104" s="36"/>
      <c r="C104" s="15" t="s">
        <v>9</v>
      </c>
      <c r="D104" s="17"/>
      <c r="E104" s="21">
        <v>100</v>
      </c>
      <c r="F104" s="26"/>
    </row>
    <row r="105" spans="1:6">
      <c r="A105" s="36"/>
      <c r="B105" s="36"/>
      <c r="C105" s="11" t="s">
        <v>31</v>
      </c>
      <c r="D105" s="17"/>
      <c r="E105" s="11">
        <v>4054.57</v>
      </c>
      <c r="F105" s="26"/>
    </row>
    <row r="106" spans="1:6">
      <c r="A106" s="36"/>
      <c r="B106" s="36"/>
      <c r="C106" s="15" t="s">
        <v>38</v>
      </c>
      <c r="D106" s="17"/>
      <c r="E106" s="12">
        <v>336.69</v>
      </c>
      <c r="F106" s="26"/>
    </row>
    <row r="107" spans="1:6">
      <c r="A107" s="32" t="s">
        <v>30</v>
      </c>
      <c r="B107" s="32"/>
      <c r="C107" s="13"/>
      <c r="D107" s="17"/>
      <c r="E107" s="21"/>
      <c r="F107" s="16">
        <f>SUM(F4:F106)</f>
        <v>3446353.6399999997</v>
      </c>
    </row>
  </sheetData>
  <mergeCells count="31">
    <mergeCell ref="F18:F23"/>
    <mergeCell ref="B18:B22"/>
    <mergeCell ref="A107:B107"/>
    <mergeCell ref="A74:A79"/>
    <mergeCell ref="F74:F79"/>
    <mergeCell ref="F80:F81"/>
    <mergeCell ref="A80:A81"/>
    <mergeCell ref="A85:A100"/>
    <mergeCell ref="F85:F100"/>
    <mergeCell ref="B102:B106"/>
    <mergeCell ref="A101:A106"/>
    <mergeCell ref="F101:F106"/>
    <mergeCell ref="A64:A65"/>
    <mergeCell ref="B64:B65"/>
    <mergeCell ref="F64:F65"/>
    <mergeCell ref="A69:A73"/>
    <mergeCell ref="F69:F73"/>
    <mergeCell ref="A1:F1"/>
    <mergeCell ref="A2:B2"/>
    <mergeCell ref="F24:F62"/>
    <mergeCell ref="A24:A62"/>
    <mergeCell ref="A10:A11"/>
    <mergeCell ref="B10:B11"/>
    <mergeCell ref="F10:F11"/>
    <mergeCell ref="A12:A17"/>
    <mergeCell ref="F12:F17"/>
    <mergeCell ref="B4:B9"/>
    <mergeCell ref="A4:A9"/>
    <mergeCell ref="F4:F9"/>
    <mergeCell ref="B13:B17"/>
    <mergeCell ref="A18:A23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5.收入明细表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isun</dc:creator>
  <cp:lastModifiedBy>isun</cp:lastModifiedBy>
  <dcterms:created xsi:type="dcterms:W3CDTF">2018-12-06T06:54:10Z</dcterms:created>
  <dcterms:modified xsi:type="dcterms:W3CDTF">2020-10-12T05:10:40Z</dcterms:modified>
</cp:coreProperties>
</file>